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走流程-2026年桑田食客京东自营组套服务\"/>
    </mc:Choice>
  </mc:AlternateContent>
  <bookViews>
    <workbookView windowWidth="22188" windowHeight="9060"/>
  </bookViews>
  <sheets>
    <sheet name="汇总" sheetId="3" r:id="rId1"/>
    <sheet name="组套、上货数据" sheetId="1" r:id="rId2"/>
    <sheet name="下货数据" sheetId="2" r:id="rId3"/>
  </sheets>
  <definedNames>
    <definedName name="_xlnm._FilterDatabase" localSheetId="1" hidden="1">组套、上货数据!$A$3:$N$100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huawei</author>
  </authors>
  <commentList>
    <comment ref="J4" authorId="0">
      <text>
        <r>
          <rPr>
            <b/>
            <sz val="9"/>
            <rFont val="宋体"/>
            <charset val="134"/>
          </rPr>
          <t>huawei:</t>
        </r>
        <r>
          <rPr>
            <sz val="9"/>
            <rFont val="宋体"/>
            <charset val="134"/>
          </rPr>
          <t xml:space="preserve">
填入报价数据即可套算</t>
        </r>
      </text>
    </comment>
    <comment ref="K4" authorId="0">
      <text>
        <r>
          <rPr>
            <b/>
            <sz val="9"/>
            <rFont val="宋体"/>
            <charset val="134"/>
          </rPr>
          <t>huawei:</t>
        </r>
        <r>
          <rPr>
            <sz val="9"/>
            <rFont val="宋体"/>
            <charset val="134"/>
          </rPr>
          <t xml:space="preserve">
填入报价数据即可套算</t>
        </r>
      </text>
    </comment>
    <comment ref="M4" authorId="0">
      <text>
        <r>
          <rPr>
            <b/>
            <sz val="9"/>
            <rFont val="宋体"/>
            <charset val="134"/>
          </rPr>
          <t>huawei:</t>
        </r>
        <r>
          <rPr>
            <sz val="9"/>
            <rFont val="宋体"/>
            <charset val="134"/>
          </rPr>
          <t xml:space="preserve">
填入报价数据即可套算</t>
        </r>
      </text>
    </comment>
    <comment ref="N4" authorId="0">
      <text>
        <r>
          <rPr>
            <b/>
            <sz val="9"/>
            <rFont val="宋体"/>
            <charset val="134"/>
          </rPr>
          <t>huawei:</t>
        </r>
        <r>
          <rPr>
            <sz val="9"/>
            <rFont val="宋体"/>
            <charset val="134"/>
          </rPr>
          <t xml:space="preserve">
填入报价数据即可套算</t>
        </r>
      </text>
    </comment>
  </commentList>
</comments>
</file>

<file path=xl/comments2.xml><?xml version="1.0" encoding="utf-8"?>
<comments xmlns="http://schemas.openxmlformats.org/spreadsheetml/2006/main">
  <authors>
    <author>huawei</author>
  </authors>
  <commentList>
    <comment ref="F2" authorId="0">
      <text>
        <r>
          <rPr>
            <b/>
            <sz val="9"/>
            <rFont val="宋体"/>
            <charset val="134"/>
          </rPr>
          <t>huawei:</t>
        </r>
        <r>
          <rPr>
            <sz val="9"/>
            <rFont val="宋体"/>
            <charset val="134"/>
          </rPr>
          <t xml:space="preserve">
填入报价数据即可套算</t>
        </r>
      </text>
    </comment>
  </commentList>
</comments>
</file>

<file path=xl/sharedStrings.xml><?xml version="1.0" encoding="utf-8"?>
<sst xmlns="http://schemas.openxmlformats.org/spreadsheetml/2006/main" count="471" uniqueCount="291">
  <si>
    <t xml:space="preserve"> 2026年-2027年桑田食客京东自营组套服务项目套算汇总</t>
  </si>
  <si>
    <t>序号</t>
  </si>
  <si>
    <t>竞选人</t>
  </si>
  <si>
    <t>费用项目（元）</t>
  </si>
  <si>
    <t>合计（元）</t>
  </si>
  <si>
    <t>6个月仓储费</t>
  </si>
  <si>
    <t>打包组套</t>
  </si>
  <si>
    <t>贴箱唛</t>
  </si>
  <si>
    <t>装卸（下货）</t>
  </si>
  <si>
    <t>装卸（上货）</t>
  </si>
  <si>
    <t>京东自营组套模拟基础数据【组套、上货数据】</t>
  </si>
  <si>
    <t>产品组合品名</t>
  </si>
  <si>
    <t>是否需组装</t>
  </si>
  <si>
    <t>SKU</t>
  </si>
  <si>
    <t>品种</t>
  </si>
  <si>
    <t>箱规</t>
  </si>
  <si>
    <t>重量</t>
  </si>
  <si>
    <t>组套数量</t>
  </si>
  <si>
    <t>件数（上货数据）</t>
  </si>
  <si>
    <t>袋</t>
  </si>
  <si>
    <t>打包组套费</t>
  </si>
  <si>
    <t>上货费</t>
  </si>
  <si>
    <t>贴箱唛费</t>
  </si>
  <si>
    <t>10袋内单价</t>
  </si>
  <si>
    <t>10袋以上续袋单价</t>
  </si>
  <si>
    <t>合计金额</t>
  </si>
  <si>
    <t>单价</t>
  </si>
  <si>
    <t>鲜爽榨菜芯(量贩）70g×5袋（虚拟）</t>
  </si>
  <si>
    <t>否</t>
  </si>
  <si>
    <t>20</t>
  </si>
  <si>
    <t>原味榨菜片70g*5袋（虚拟）</t>
  </si>
  <si>
    <t>是</t>
  </si>
  <si>
    <t>脆口榨菜芯88g*5袋（虚拟）</t>
  </si>
  <si>
    <t>红油榨菜丝80g*25袋（箱中箱）（虚拟）</t>
  </si>
  <si>
    <t>4</t>
  </si>
  <si>
    <t>泡萝卜丁60g*5袋（虚拟）</t>
  </si>
  <si>
    <t>鲜香味海带丝50g*5袋（虚拟）</t>
  </si>
  <si>
    <t>只有乌江酸甜味（虚拟）</t>
  </si>
  <si>
    <t>48</t>
  </si>
  <si>
    <t>脆口榨菜芯22g*30袋+榨菜碎粒80g*2袋（虚拟）</t>
  </si>
  <si>
    <t>10</t>
  </si>
  <si>
    <t>鲜脆榨菜丝70g*5袋+清淡榨菜丝80g*5袋+脆口榨菜芯88g*5袋+榨菜碎粒80g*5袋（虚拟）</t>
  </si>
  <si>
    <t>鲜脆榨菜丝70g*2袋+清淡榨菜丝80g*2袋+泡萝卜丁60g*2袋+榨菜碎粒80g*2袋+鲜香味海带丝50g*2袋（虚拟）</t>
  </si>
  <si>
    <t>鲜脆榨菜丝70g*5袋+榨菜碎粒80g*5袋（虚拟）</t>
  </si>
  <si>
    <t>榨菜碎粒80g*3袋+脆口榨菜芯22g*10袋+随机榨菜丝80g*12袋（虚拟）</t>
  </si>
  <si>
    <t>7</t>
  </si>
  <si>
    <t>鲜脆榨菜丝70g*20袋+脆口榨菜芯（赠品）22g*17袋（虚拟）</t>
  </si>
  <si>
    <t>3</t>
  </si>
  <si>
    <t>野山椒海带丝70g*5袋（虚拟）</t>
  </si>
  <si>
    <t>16</t>
  </si>
  <si>
    <t>红油榨菜丝80g*7袋（虚拟）</t>
  </si>
  <si>
    <t>12</t>
  </si>
  <si>
    <t>榨菜碎粒80g*5袋（虚拟）</t>
  </si>
  <si>
    <t>鲜香味海带丝70g*5袋（虚拟）</t>
  </si>
  <si>
    <t>鲜脆榨菜丝70g*10袋+脆口榨菜芯（赠品）22g*7袋（虚拟）</t>
  </si>
  <si>
    <t>脆口榨菜芯120g*5袋（虚拟）</t>
  </si>
  <si>
    <t>脆口榨菜芯22g*25袋（虚拟）</t>
  </si>
  <si>
    <t>榨菜萝卜组合670g（虚拟）</t>
  </si>
  <si>
    <t>只有乌江十连包-泡椒味（虚拟）</t>
  </si>
  <si>
    <t>5</t>
  </si>
  <si>
    <t>只有乌江十连包-酸甜味（虚拟）</t>
  </si>
  <si>
    <t>只有乌江四连包-泡椒味（虚拟）</t>
  </si>
  <si>
    <t>只有乌江四连包-藤椒味（虚拟）</t>
  </si>
  <si>
    <t>只有乌江四连包-香辣味（虚拟）</t>
  </si>
  <si>
    <t>只有乌江四连包-酸甜味（虚拟）</t>
  </si>
  <si>
    <t>只有乌江尝鲜版（虚拟）</t>
  </si>
  <si>
    <t>只有乌江双包组合-泡椒味（虚拟）</t>
  </si>
  <si>
    <t>24</t>
  </si>
  <si>
    <t>只有乌江双包组合-香辣味（虚拟）</t>
  </si>
  <si>
    <t>只有乌江双包组合-酸甜味（虚拟）</t>
  </si>
  <si>
    <t>只有乌江双包组合-藤椒味（虚拟）</t>
  </si>
  <si>
    <t>鲜脆榨菜丝70g*5袋（量贩）（虚拟）</t>
  </si>
  <si>
    <t>清淡榨菜丝（量贩）80g*5*1份(虚拟）</t>
  </si>
  <si>
    <t>清淡榨菜丝（量贩）30g*10*1份（虚拟）</t>
  </si>
  <si>
    <t>25</t>
  </si>
  <si>
    <t>微辣榨菜丝300g*1瓶（虚拟）</t>
  </si>
  <si>
    <t>微辣榨菜丝（量贩）80g*5*1份（虚拟）</t>
  </si>
  <si>
    <t>红油榨菜丝300g*1瓶（虚拟）</t>
  </si>
  <si>
    <t>脆口榨菜芯（量贩）22g*12*1份（虚拟）</t>
  </si>
  <si>
    <t>鲜脆榨菜丝（量贩）30g*10*1份（虚拟）</t>
  </si>
  <si>
    <t>脆口萝卜丁（量贩）22g*12*1份（虚拟）</t>
  </si>
  <si>
    <t>瓶装开味榨菜300g*1瓶（虚拟）</t>
  </si>
  <si>
    <t>瓶装口口脆300g*1瓶（虚拟）</t>
  </si>
  <si>
    <t>清淡榨菜丝80g*25袋（箱中箱）（虚拟）</t>
  </si>
  <si>
    <t>黄花榨菜300g*1瓶（虚拟）</t>
  </si>
  <si>
    <t>微辣榨菜丝80g*25袋（箱中箱）（虚拟）</t>
  </si>
  <si>
    <t>牛肉榨菜酱188g*1瓶（虚拟）</t>
  </si>
  <si>
    <t>鲜脆榨菜丝70g*25袋（箱中箱）（虚拟）</t>
  </si>
  <si>
    <t>瓶装鲜榨菜片300g*1瓶（虚拟）</t>
  </si>
  <si>
    <t>脆口榨菜芯120g*16袋（箱中箱）（虚拟）</t>
  </si>
  <si>
    <t>泡豇豆300g*1瓶（虚拟）</t>
  </si>
  <si>
    <t>鲜脆榨菜酱188g*1瓶（虚拟）</t>
  </si>
  <si>
    <t>青椒榨菜酱188g*1瓶（虚拟）</t>
  </si>
  <si>
    <t>瓶装香辣脆萝卜230g*1瓶（虚拟）</t>
  </si>
  <si>
    <t>瓶装酱香萝卜230g*1瓶（虚拟）</t>
  </si>
  <si>
    <t>微辣榨菜丝(量贩)30g×10（虚拟）</t>
  </si>
  <si>
    <t>乌江只有乌江泡椒味脆口榨菜芯 268g*1瓶（虚拟）</t>
  </si>
  <si>
    <t>乌江只有乌江藤椒味脆口榨菜芯 268g*1瓶（虚拟）</t>
  </si>
  <si>
    <t>乌江 只有乌江酸甜味脆口榨菜芯 268g*1瓶（虚拟）</t>
  </si>
  <si>
    <t>乌江只有乌江香辣味脆口榨菜芯 268g*1瓶（虚拟）</t>
  </si>
  <si>
    <t>老重庆杂酱（虚拟）</t>
  </si>
  <si>
    <t>黄精榨菜酱（虚拟）</t>
  </si>
  <si>
    <t>肉末豇豆（虚拟）</t>
  </si>
  <si>
    <t>乌江榨菜 清淡美味榨菜丝80g*10(加赠22g小脆口6袋)(虚拟）</t>
  </si>
  <si>
    <t>6</t>
  </si>
  <si>
    <t>50g鲜香海带丝*6+80g清淡美味菜丝*6+22g脆口菜*8（虚拟）</t>
  </si>
  <si>
    <t>8</t>
  </si>
  <si>
    <t>只有乌江香辣味（虚拟）</t>
  </si>
  <si>
    <t>只有乌江泡椒味（虚拟）</t>
  </si>
  <si>
    <t>乌江爆炒组合2100g（虚拟）</t>
  </si>
  <si>
    <t>乌江每日小菜（精华版）360g（虚拟）</t>
  </si>
  <si>
    <t>乌江每日小菜1350g（虚拟）</t>
  </si>
  <si>
    <t>只有乌江十连包-藤椒味（虚拟）</t>
  </si>
  <si>
    <t>只有乌江十连包-香辣味（虚拟）</t>
  </si>
  <si>
    <t>鲜榨菜片80g*25袋（箱中箱）（虚拟）</t>
  </si>
  <si>
    <t>乌江油辣椒200g*1瓶辣椒酱红油辣椒拌菜调味料（虚拟）</t>
  </si>
  <si>
    <t>只有乌江藤椒味（虚拟）</t>
  </si>
  <si>
    <t>麻辣脆口榨菜芯30g*10*1份（虚拟）</t>
  </si>
  <si>
    <t>麻辣榨菜酱188g*1瓶（虚拟）</t>
  </si>
  <si>
    <t>乌江麻辣香锅调味料180克(90克x2)麻辣排骨干锅虾调料（虚拟）</t>
  </si>
  <si>
    <t>50</t>
  </si>
  <si>
    <t>乌江川派红烧调味料160g(80克x2)调料酱小袋装红烧酱汁（虚拟）</t>
  </si>
  <si>
    <t>乌江红油豆瓣500g调料豆瓣酱辣椒酱炒菜川菜家常菜调料（虚拟）</t>
  </si>
  <si>
    <t>乌江虎皮青椒200g*1瓶辣椒碎粒酱拌饭酱香辣佐餐拌面调味料下饭菜（虚拟）</t>
  </si>
  <si>
    <t>脆口榨菜芯22g*20袋（虚拟）</t>
  </si>
  <si>
    <t>15</t>
  </si>
  <si>
    <t>微辣30g*20+22g脆口*5（虚拟）</t>
  </si>
  <si>
    <t>70g鲜爽榨菜芯*5+70g线爽榨菜丝*5+70g原味榨菜片*5+22g脆口*10（虚拟）</t>
  </si>
  <si>
    <t>70g鲜爽榨菜丝*5+22g脆口*5（虚拟）</t>
  </si>
  <si>
    <t>70g鲜香味海带丝*10（虚拟）</t>
  </si>
  <si>
    <t>美味榨菜丝80g*10(虚拟）</t>
  </si>
  <si>
    <t>鲜辣榨菜丝80g*10(虚拟）</t>
  </si>
  <si>
    <t>榨菜碎粒80g*10（虚拟）</t>
  </si>
  <si>
    <t>80g鲜辣榨菜丝*10+30g爆炒外婆菜*10（虚拟）</t>
  </si>
  <si>
    <t>30g麻辣萝卜干*15（虚拟）</t>
  </si>
  <si>
    <t>30g酸辣豇豆*15(虚拟）</t>
  </si>
  <si>
    <t>30g爆炒外婆菜*15(虚拟）</t>
  </si>
  <si>
    <t>30g爆炒酸菜*15（虚拟）</t>
  </si>
  <si>
    <t>30g香辣豇豆*15（虚拟）</t>
  </si>
  <si>
    <t>合计</t>
  </si>
  <si>
    <t>/</t>
  </si>
  <si>
    <t>京东自营组套模拟基础数据【下货数据】</t>
  </si>
  <si>
    <t>货品编号</t>
  </si>
  <si>
    <t>货品名称</t>
  </si>
  <si>
    <t>折箱</t>
  </si>
  <si>
    <t>W2017-53</t>
  </si>
  <si>
    <t>脆口榨菜芯22g</t>
  </si>
  <si>
    <t>bc-15</t>
  </si>
  <si>
    <t>8号自封袋（只）</t>
  </si>
  <si>
    <t>W2017-75</t>
  </si>
  <si>
    <t>乌江瓶装鲜榨菜片300g</t>
  </si>
  <si>
    <t>W2017-78</t>
  </si>
  <si>
    <t>乌江瓶装泡豇豆300g</t>
  </si>
  <si>
    <t>W2017-85</t>
  </si>
  <si>
    <t>麻辣萝卜干（辽宁）30g</t>
  </si>
  <si>
    <t>W2020-10</t>
  </si>
  <si>
    <t>瓶装酱脆萝卜230g</t>
  </si>
  <si>
    <t>W2020-11</t>
  </si>
  <si>
    <t>瓶装香辣脆萝卜干230g</t>
  </si>
  <si>
    <t>W2022-15</t>
  </si>
  <si>
    <t>脆口萝卜丁（量贩·辽宁）22g×12</t>
  </si>
  <si>
    <t>W2022-19</t>
  </si>
  <si>
    <t>泡萝卜丝（辽宁）60g</t>
  </si>
  <si>
    <t>W2025-3</t>
  </si>
  <si>
    <t>鲜爽榨菜丝（线上专销）70g</t>
  </si>
  <si>
    <t>W2025-15</t>
  </si>
  <si>
    <t>15g下饭菜•香辣泡萝卜丝</t>
  </si>
  <si>
    <t>W2025-18</t>
  </si>
  <si>
    <t>肉末豇豆138g</t>
  </si>
  <si>
    <t>bc-34</t>
  </si>
  <si>
    <t>箱唛</t>
  </si>
  <si>
    <t>W2017-66</t>
  </si>
  <si>
    <t>微辣榨菜丝（箱中箱）(80g+8g)×25</t>
  </si>
  <si>
    <t>W2017-67</t>
  </si>
  <si>
    <t>清淡榨菜丝（箱中箱）(80g+8g)×25</t>
  </si>
  <si>
    <t>W2017-68</t>
  </si>
  <si>
    <t>红油榨菜箱中箱80g*25袋</t>
  </si>
  <si>
    <t>W2020-4</t>
  </si>
  <si>
    <t>乌江鲜脆榨菜丝30g</t>
  </si>
  <si>
    <t>W2020-5</t>
  </si>
  <si>
    <t>微辣榨菜丝30g</t>
  </si>
  <si>
    <t>W2022-3</t>
  </si>
  <si>
    <t>微辣榨菜丝（量贩）30g×10</t>
  </si>
  <si>
    <t>W2022-25</t>
  </si>
  <si>
    <t>清淡榨菜丝30g</t>
  </si>
  <si>
    <t>W2025-4</t>
  </si>
  <si>
    <t>榨菜碎粒80g（线上专销）</t>
  </si>
  <si>
    <t>W2025-5</t>
  </si>
  <si>
    <t>脆口榨菜芯120g（线上专销）</t>
  </si>
  <si>
    <t>W2025-6</t>
  </si>
  <si>
    <t>脆口榨菜芯88g（线上专销）</t>
  </si>
  <si>
    <t>W2025-7</t>
  </si>
  <si>
    <t>红油榨菜丝(80g+8g)（线上专销）</t>
  </si>
  <si>
    <t>W2025-20</t>
  </si>
  <si>
    <t>只有乌江藤椒味138g</t>
  </si>
  <si>
    <t>W2025-23</t>
  </si>
  <si>
    <t>只有乌江泡椒味138g</t>
  </si>
  <si>
    <t>W2025-26</t>
  </si>
  <si>
    <t>鲜爽榨菜丝70g*5袋（线上-量贩）</t>
  </si>
  <si>
    <t>W2017-4</t>
  </si>
  <si>
    <t>鲜香味凉拌海带丝50g</t>
  </si>
  <si>
    <t>W2017-8</t>
  </si>
  <si>
    <t>鲜香味凉拌海带丝70g</t>
  </si>
  <si>
    <t>W2017-9</t>
  </si>
  <si>
    <t>野山椒味凉拌海带丝70g</t>
  </si>
  <si>
    <t>W2017-34</t>
  </si>
  <si>
    <t>乌江瓶装黄花榨菜300g</t>
  </si>
  <si>
    <t>W2017-65</t>
  </si>
  <si>
    <t>鲜脆榨菜丝（全国版箱中箱）70g×25</t>
  </si>
  <si>
    <t>W2017-69</t>
  </si>
  <si>
    <t>鲜榨菜片箱中箱80g*25袋</t>
  </si>
  <si>
    <t>W2017-70</t>
  </si>
  <si>
    <t>脆口榨菜芯（国潮版·箱中箱）120g×16</t>
  </si>
  <si>
    <t>W2021-7</t>
  </si>
  <si>
    <t>乌江鲜脆榨菜丝（量贩）30g×10</t>
  </si>
  <si>
    <t>W2022-1</t>
  </si>
  <si>
    <t>脆口榨菜芯（国潮版·量贩）22g×12</t>
  </si>
  <si>
    <t>W2022-2</t>
  </si>
  <si>
    <t>清淡榨菜丝（量贩）30g×10</t>
  </si>
  <si>
    <t>W2022-4</t>
  </si>
  <si>
    <t>乌江麻辣脆口榨菜芯（量贩）30g×10</t>
  </si>
  <si>
    <t>W2022-18</t>
  </si>
  <si>
    <t>酸辣泡萝卜丁（辽宁）60g</t>
  </si>
  <si>
    <t>W2022-33</t>
  </si>
  <si>
    <t>榨菜酱188g</t>
  </si>
  <si>
    <t>W2023-5</t>
  </si>
  <si>
    <t>鲜爽榨菜芯（70+10）g*5袋（量贩）</t>
  </si>
  <si>
    <t>W2023-10</t>
  </si>
  <si>
    <t>青椒酱188g</t>
  </si>
  <si>
    <t>W2023-11</t>
  </si>
  <si>
    <t>麻辣酱188g</t>
  </si>
  <si>
    <t>W2023-12</t>
  </si>
  <si>
    <t>牛肉酱188g</t>
  </si>
  <si>
    <t>W2023-13</t>
  </si>
  <si>
    <t>泡萝卜丝（辽宁）30g</t>
  </si>
  <si>
    <t>W2024-10</t>
  </si>
  <si>
    <t>爆炒豇豆30g</t>
  </si>
  <si>
    <t>W2024-11</t>
  </si>
  <si>
    <t>爆炒外婆菜30g</t>
  </si>
  <si>
    <t>W2024-12</t>
  </si>
  <si>
    <t>爆炒酸菜30g</t>
  </si>
  <si>
    <t>W2025-1</t>
  </si>
  <si>
    <t>美味榨菜丝（线上专销）(80g+8g)</t>
  </si>
  <si>
    <t>W2025-2</t>
  </si>
  <si>
    <t>鲜辣榨菜丝 (线上专销）(80g+8g)</t>
  </si>
  <si>
    <t>W2025-8</t>
  </si>
  <si>
    <t>原味榨菜片70g（线上专销）</t>
  </si>
  <si>
    <t>W2025-10</t>
  </si>
  <si>
    <t>乌江瓶装开味榨菜300g（线上专销）</t>
  </si>
  <si>
    <t>W2025-11</t>
  </si>
  <si>
    <t>乌江瓶装微辣榨菜300g（线上专销）</t>
  </si>
  <si>
    <t>W2025-12</t>
  </si>
  <si>
    <t>乌江瓶装口口脆榨菜300g（线上专销）</t>
  </si>
  <si>
    <t>W2025-13</t>
  </si>
  <si>
    <t>乌江瓶装红油榨菜300g（线上专销）</t>
  </si>
  <si>
    <t>W2025-17</t>
  </si>
  <si>
    <t>黄精榨菜酱138g</t>
  </si>
  <si>
    <t>W2025-19</t>
  </si>
  <si>
    <t>榨菜肉臊 138g</t>
  </si>
  <si>
    <t>W2025-21</t>
  </si>
  <si>
    <t>只有乌江酸甜味138g</t>
  </si>
  <si>
    <t>W2025-22</t>
  </si>
  <si>
    <t>只有乌江香辣味138g</t>
  </si>
  <si>
    <t>W2025-37</t>
  </si>
  <si>
    <t>泡椒脆口榨菜芯268g</t>
  </si>
  <si>
    <t>W2025-38</t>
  </si>
  <si>
    <t>藤椒脆口榨菜芯268g</t>
  </si>
  <si>
    <t>W2025-39</t>
  </si>
  <si>
    <t>香辣脆口榨菜芯268g</t>
  </si>
  <si>
    <t>W2025-40</t>
  </si>
  <si>
    <t>酸甜脆口榨菜芯268g</t>
  </si>
  <si>
    <t>bc-17</t>
  </si>
  <si>
    <t>9号自封袋（只）</t>
  </si>
  <si>
    <t>bc-33</t>
  </si>
  <si>
    <t>标签</t>
  </si>
  <si>
    <t>W2025-43</t>
  </si>
  <si>
    <t>油辣椒200g</t>
  </si>
  <si>
    <t>W2026-1</t>
  </si>
  <si>
    <t>川派红烧调味料160g</t>
  </si>
  <si>
    <t>W2026-2</t>
  </si>
  <si>
    <t>麻辣香锅调味料180g</t>
  </si>
  <si>
    <t>W2026-6</t>
  </si>
  <si>
    <t>红油豆瓣500g</t>
  </si>
  <si>
    <t>W2025-42</t>
  </si>
  <si>
    <t>虎皮青椒200g</t>
  </si>
  <si>
    <t>W2022-6</t>
  </si>
  <si>
    <t>鲜爽榨菜芯（国潮版）70g</t>
  </si>
  <si>
    <t>W2024-16</t>
  </si>
  <si>
    <t>香辣豇豆30g</t>
  </si>
  <si>
    <t>W2024-17</t>
  </si>
  <si>
    <t>酸辣豇豆30g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</si>
</sst>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 "/>
    <numFmt numFmtId="178" formatCode="0_);[Red]\(0\)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9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23" fillId="8" borderId="13" applyNumberFormat="0" applyAlignment="0" applyProtection="0">
      <alignment vertical="center"/>
    </xf>
    <xf numFmtId="0" fontId="24" fillId="8" borderId="12" applyNumberFormat="0" applyAlignment="0" applyProtection="0">
      <alignment vertical="center"/>
    </xf>
    <xf numFmtId="0" fontId="25" fillId="9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7" fontId="7" fillId="5" borderId="1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G6" sqref="G6"/>
    </sheetView>
  </sheetViews>
  <sheetFormatPr defaultColWidth="9" defaultRowHeight="33" customHeight="1" outlineLevelRow="3" outlineLevelCol="7"/>
  <cols>
    <col min="2" max="2" width="35.6666666666667" customWidth="1"/>
    <col min="3" max="3" width="17.2222222222222" customWidth="1"/>
    <col min="4" max="5" width="11" customWidth="1"/>
    <col min="6" max="7" width="14.4444444444444" customWidth="1"/>
    <col min="8" max="8" width="19.4444444444444" customWidth="1"/>
  </cols>
  <sheetData>
    <row r="1" customHeight="1" spans="1:8">
      <c r="A1" s="43" t="s">
        <v>0</v>
      </c>
      <c r="B1" s="44"/>
      <c r="C1" s="44"/>
      <c r="D1" s="44"/>
      <c r="E1" s="44"/>
      <c r="F1" s="44"/>
      <c r="G1" s="44"/>
      <c r="H1" s="44"/>
    </row>
    <row r="2" ht="26" customHeight="1" spans="1:8">
      <c r="A2" s="45" t="s">
        <v>1</v>
      </c>
      <c r="B2" s="45" t="s">
        <v>2</v>
      </c>
      <c r="C2" s="46" t="s">
        <v>3</v>
      </c>
      <c r="D2" s="47"/>
      <c r="E2" s="47"/>
      <c r="F2" s="47"/>
      <c r="G2" s="48"/>
      <c r="H2" s="49" t="s">
        <v>4</v>
      </c>
    </row>
    <row r="3" customHeight="1" spans="1:8">
      <c r="A3" s="50"/>
      <c r="B3" s="50"/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2"/>
    </row>
    <row r="4" ht="47" customHeight="1" spans="1:8">
      <c r="A4" s="53">
        <v>1</v>
      </c>
      <c r="B4" s="54"/>
      <c r="C4" s="55"/>
      <c r="D4" s="55">
        <f>组套、上货数据!L100</f>
        <v>0</v>
      </c>
      <c r="E4" s="55">
        <f>组套、上货数据!N100</f>
        <v>0</v>
      </c>
      <c r="F4" s="55">
        <f>下货数据!F76</f>
        <v>0</v>
      </c>
      <c r="G4" s="55">
        <f>组套、上货数据!M100</f>
        <v>0</v>
      </c>
      <c r="H4" s="56">
        <f>SUM(C4:G4)</f>
        <v>0</v>
      </c>
    </row>
  </sheetData>
  <mergeCells count="5">
    <mergeCell ref="A1:H1"/>
    <mergeCell ref="C2:G2"/>
    <mergeCell ref="A2:A3"/>
    <mergeCell ref="B2:B3"/>
    <mergeCell ref="H2:H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0"/>
  <sheetViews>
    <sheetView workbookViewId="0">
      <pane ySplit="4" topLeftCell="A97" activePane="bottomLeft" state="frozen"/>
      <selection/>
      <selection pane="bottomLeft" activeCell="D105" sqref="D105"/>
    </sheetView>
  </sheetViews>
  <sheetFormatPr defaultColWidth="9" defaultRowHeight="14.4"/>
  <cols>
    <col min="1" max="1" width="33.5555555555556" style="15" customWidth="1"/>
    <col min="2" max="2" width="8.44444444444444" style="16" customWidth="1"/>
    <col min="3" max="3" width="15.3333333333333" style="17" customWidth="1"/>
    <col min="4" max="4" width="9.88888888888889" style="16" customWidth="1"/>
    <col min="5" max="5" width="12.75" style="16" customWidth="1"/>
    <col min="6" max="7" width="9" style="16"/>
    <col min="8" max="8" width="10.25" style="16" customWidth="1"/>
    <col min="9" max="9" width="12" style="16" customWidth="1"/>
    <col min="10" max="10" width="15.25" style="16" customWidth="1"/>
    <col min="11" max="11" width="11.6296296296296" style="16" customWidth="1"/>
    <col min="12" max="12" width="13.8796296296296" style="16" customWidth="1"/>
    <col min="13" max="13" width="12.5" style="15" customWidth="1"/>
    <col min="14" max="16384" width="9" style="15"/>
  </cols>
  <sheetData>
    <row r="1" ht="46" customHeight="1" spans="1:14">
      <c r="A1" s="18" t="s">
        <v>10</v>
      </c>
      <c r="B1" s="18"/>
      <c r="C1" s="19"/>
      <c r="D1" s="18"/>
      <c r="E1" s="18"/>
      <c r="F1" s="18"/>
      <c r="G1" s="18"/>
      <c r="H1" s="18"/>
      <c r="I1" s="18"/>
      <c r="J1" s="20" t="s">
        <v>2</v>
      </c>
      <c r="K1" s="20"/>
      <c r="L1" s="20"/>
      <c r="M1" s="20"/>
      <c r="N1" s="20"/>
    </row>
    <row r="2" ht="30" customHeight="1" spans="1:14">
      <c r="A2" s="21" t="s">
        <v>11</v>
      </c>
      <c r="B2" s="22" t="s">
        <v>12</v>
      </c>
      <c r="C2" s="23" t="s">
        <v>13</v>
      </c>
      <c r="D2" s="23" t="s">
        <v>14</v>
      </c>
      <c r="E2" s="23" t="s">
        <v>15</v>
      </c>
      <c r="F2" s="23" t="s">
        <v>16</v>
      </c>
      <c r="G2" s="23" t="s">
        <v>17</v>
      </c>
      <c r="H2" s="24" t="s">
        <v>18</v>
      </c>
      <c r="I2" s="25" t="s">
        <v>19</v>
      </c>
      <c r="J2" s="26" t="s">
        <v>20</v>
      </c>
      <c r="K2" s="26"/>
      <c r="L2" s="20"/>
      <c r="M2" s="20" t="s">
        <v>21</v>
      </c>
      <c r="N2" s="20" t="s">
        <v>22</v>
      </c>
    </row>
    <row r="3" ht="33" customHeight="1" spans="1:14">
      <c r="A3" s="21"/>
      <c r="B3" s="27"/>
      <c r="C3" s="23"/>
      <c r="D3" s="23"/>
      <c r="E3" s="23"/>
      <c r="F3" s="23"/>
      <c r="G3" s="23"/>
      <c r="H3" s="24"/>
      <c r="I3" s="25"/>
      <c r="J3" s="26" t="s">
        <v>23</v>
      </c>
      <c r="K3" s="26" t="s">
        <v>24</v>
      </c>
      <c r="L3" s="28" t="s">
        <v>25</v>
      </c>
      <c r="M3" s="20" t="s">
        <v>26</v>
      </c>
      <c r="N3" s="20" t="s">
        <v>26</v>
      </c>
    </row>
    <row r="4" ht="22" customHeight="1" spans="1:14">
      <c r="A4" s="21"/>
      <c r="B4" s="27"/>
      <c r="C4" s="23"/>
      <c r="D4" s="23"/>
      <c r="E4" s="23"/>
      <c r="F4" s="23"/>
      <c r="G4" s="23"/>
      <c r="H4" s="24"/>
      <c r="I4" s="29"/>
      <c r="J4" s="30"/>
      <c r="K4" s="30"/>
      <c r="L4" s="31"/>
      <c r="M4" s="30"/>
      <c r="N4" s="30"/>
    </row>
    <row r="5" s="14" customFormat="1" ht="33" customHeight="1" spans="1:14">
      <c r="A5" s="32" t="s">
        <v>27</v>
      </c>
      <c r="B5" s="33" t="s">
        <v>28</v>
      </c>
      <c r="C5" s="34">
        <v>100036662323</v>
      </c>
      <c r="D5" s="33">
        <v>1</v>
      </c>
      <c r="E5" s="33" t="s">
        <v>29</v>
      </c>
      <c r="F5" s="33">
        <v>8</v>
      </c>
      <c r="G5" s="33">
        <v>20780</v>
      </c>
      <c r="H5" s="35">
        <f>G5/E5</f>
        <v>1039</v>
      </c>
      <c r="I5" s="36">
        <v>1</v>
      </c>
      <c r="J5" s="37">
        <f>IF($B5="是",J$4,0)</f>
        <v>0</v>
      </c>
      <c r="K5" s="37">
        <f>IF(AND($B5="是",$I5&gt;10),($I5-10)*K$4,0)</f>
        <v>0</v>
      </c>
      <c r="L5" s="37">
        <f>(J5+K5)*$G5</f>
        <v>0</v>
      </c>
      <c r="M5" s="37">
        <f>$H5*M$4</f>
        <v>0</v>
      </c>
      <c r="N5" s="37">
        <f>$H5*N$4</f>
        <v>0</v>
      </c>
    </row>
    <row r="6" s="14" customFormat="1" ht="33" customHeight="1" spans="1:14">
      <c r="A6" s="32" t="s">
        <v>30</v>
      </c>
      <c r="B6" s="38" t="s">
        <v>31</v>
      </c>
      <c r="C6" s="34">
        <v>100036662377</v>
      </c>
      <c r="D6" s="33">
        <v>1</v>
      </c>
      <c r="E6" s="39" t="s">
        <v>29</v>
      </c>
      <c r="F6" s="33">
        <v>8</v>
      </c>
      <c r="G6" s="33">
        <v>22260</v>
      </c>
      <c r="H6" s="35">
        <f t="shared" ref="H6:H37" si="0">G6/E6</f>
        <v>1113</v>
      </c>
      <c r="I6" s="36">
        <v>5</v>
      </c>
      <c r="J6" s="37">
        <f t="shared" ref="J6:J37" si="1">IF($B6="是",J$4,0)</f>
        <v>0</v>
      </c>
      <c r="K6" s="37">
        <f t="shared" ref="K6:K37" si="2">IF(AND($B6="是",$I6&gt;10),($I6-10)*K$4,0)</f>
        <v>0</v>
      </c>
      <c r="L6" s="37">
        <f t="shared" ref="L6:L37" si="3">(J6+K6)*$G6</f>
        <v>0</v>
      </c>
      <c r="M6" s="37">
        <f>$H6*M$4</f>
        <v>0</v>
      </c>
      <c r="N6" s="37">
        <f t="shared" ref="N6:N37" si="4">$H6*N$4</f>
        <v>0</v>
      </c>
    </row>
    <row r="7" s="14" customFormat="1" ht="33" customHeight="1" spans="1:14">
      <c r="A7" s="32" t="s">
        <v>32</v>
      </c>
      <c r="B7" s="38" t="s">
        <v>31</v>
      </c>
      <c r="C7" s="34">
        <v>100017912456</v>
      </c>
      <c r="D7" s="33">
        <v>1</v>
      </c>
      <c r="E7" s="39" t="s">
        <v>29</v>
      </c>
      <c r="F7" s="33">
        <v>10.08</v>
      </c>
      <c r="G7" s="33">
        <v>34600</v>
      </c>
      <c r="H7" s="35">
        <f t="shared" si="0"/>
        <v>1730</v>
      </c>
      <c r="I7" s="36">
        <v>5</v>
      </c>
      <c r="J7" s="37">
        <f t="shared" si="1"/>
        <v>0</v>
      </c>
      <c r="K7" s="37">
        <f t="shared" si="2"/>
        <v>0</v>
      </c>
      <c r="L7" s="37">
        <f t="shared" si="3"/>
        <v>0</v>
      </c>
      <c r="M7" s="37">
        <f t="shared" ref="M6:M37" si="5">$H7*M$4</f>
        <v>0</v>
      </c>
      <c r="N7" s="37">
        <f t="shared" si="4"/>
        <v>0</v>
      </c>
    </row>
    <row r="8" s="14" customFormat="1" ht="33" customHeight="1" spans="1:14">
      <c r="A8" s="32" t="s">
        <v>33</v>
      </c>
      <c r="B8" s="38" t="s">
        <v>31</v>
      </c>
      <c r="C8" s="34">
        <v>100072142555</v>
      </c>
      <c r="D8" s="33">
        <v>1</v>
      </c>
      <c r="E8" s="39" t="s">
        <v>34</v>
      </c>
      <c r="F8" s="33">
        <v>10.5</v>
      </c>
      <c r="G8" s="33">
        <v>1600</v>
      </c>
      <c r="H8" s="35">
        <f t="shared" si="0"/>
        <v>400</v>
      </c>
      <c r="I8" s="36">
        <v>1</v>
      </c>
      <c r="J8" s="37">
        <f t="shared" si="1"/>
        <v>0</v>
      </c>
      <c r="K8" s="37">
        <f t="shared" si="2"/>
        <v>0</v>
      </c>
      <c r="L8" s="37">
        <f t="shared" si="3"/>
        <v>0</v>
      </c>
      <c r="M8" s="37">
        <f t="shared" si="5"/>
        <v>0</v>
      </c>
      <c r="N8" s="37">
        <f t="shared" si="4"/>
        <v>0</v>
      </c>
    </row>
    <row r="9" s="14" customFormat="1" ht="33" customHeight="1" spans="1:14">
      <c r="A9" s="32" t="s">
        <v>35</v>
      </c>
      <c r="B9" s="38" t="s">
        <v>31</v>
      </c>
      <c r="C9" s="34">
        <v>1528383</v>
      </c>
      <c r="D9" s="33">
        <v>1</v>
      </c>
      <c r="E9" s="39" t="s">
        <v>29</v>
      </c>
      <c r="F9" s="33">
        <v>7</v>
      </c>
      <c r="G9" s="33">
        <v>8340</v>
      </c>
      <c r="H9" s="35">
        <f t="shared" si="0"/>
        <v>417</v>
      </c>
      <c r="I9" s="36">
        <v>5</v>
      </c>
      <c r="J9" s="37">
        <f t="shared" si="1"/>
        <v>0</v>
      </c>
      <c r="K9" s="37">
        <f t="shared" si="2"/>
        <v>0</v>
      </c>
      <c r="L9" s="37">
        <f t="shared" si="3"/>
        <v>0</v>
      </c>
      <c r="M9" s="37">
        <f t="shared" si="5"/>
        <v>0</v>
      </c>
      <c r="N9" s="37">
        <f t="shared" si="4"/>
        <v>0</v>
      </c>
    </row>
    <row r="10" s="14" customFormat="1" ht="33" customHeight="1" spans="1:14">
      <c r="A10" s="32" t="s">
        <v>36</v>
      </c>
      <c r="B10" s="38" t="s">
        <v>31</v>
      </c>
      <c r="C10" s="34">
        <v>3012702</v>
      </c>
      <c r="D10" s="33">
        <v>1</v>
      </c>
      <c r="E10" s="39" t="s">
        <v>29</v>
      </c>
      <c r="F10" s="33">
        <v>5</v>
      </c>
      <c r="G10" s="33">
        <v>6740</v>
      </c>
      <c r="H10" s="35">
        <f t="shared" si="0"/>
        <v>337</v>
      </c>
      <c r="I10" s="36">
        <v>5</v>
      </c>
      <c r="J10" s="37">
        <f t="shared" si="1"/>
        <v>0</v>
      </c>
      <c r="K10" s="37">
        <f t="shared" si="2"/>
        <v>0</v>
      </c>
      <c r="L10" s="37">
        <f t="shared" si="3"/>
        <v>0</v>
      </c>
      <c r="M10" s="37">
        <f t="shared" si="5"/>
        <v>0</v>
      </c>
      <c r="N10" s="37">
        <f t="shared" si="4"/>
        <v>0</v>
      </c>
    </row>
    <row r="11" s="14" customFormat="1" ht="33" customHeight="1" spans="1:14">
      <c r="A11" s="32" t="s">
        <v>37</v>
      </c>
      <c r="B11" s="38" t="s">
        <v>31</v>
      </c>
      <c r="C11" s="34">
        <v>100222190994</v>
      </c>
      <c r="D11" s="33">
        <v>1</v>
      </c>
      <c r="E11" s="39" t="s">
        <v>38</v>
      </c>
      <c r="F11" s="33">
        <v>7.5</v>
      </c>
      <c r="G11" s="33">
        <v>480</v>
      </c>
      <c r="H11" s="35">
        <f t="shared" si="0"/>
        <v>10</v>
      </c>
      <c r="I11" s="36">
        <v>1</v>
      </c>
      <c r="J11" s="37">
        <f t="shared" si="1"/>
        <v>0</v>
      </c>
      <c r="K11" s="37">
        <f t="shared" si="2"/>
        <v>0</v>
      </c>
      <c r="L11" s="37">
        <f t="shared" si="3"/>
        <v>0</v>
      </c>
      <c r="M11" s="37">
        <f t="shared" si="5"/>
        <v>0</v>
      </c>
      <c r="N11" s="37">
        <f t="shared" si="4"/>
        <v>0</v>
      </c>
    </row>
    <row r="12" s="14" customFormat="1" ht="33" customHeight="1" spans="1:14">
      <c r="A12" s="32" t="s">
        <v>39</v>
      </c>
      <c r="B12" s="38" t="s">
        <v>31</v>
      </c>
      <c r="C12" s="34">
        <v>100093323072</v>
      </c>
      <c r="D12" s="33">
        <v>2</v>
      </c>
      <c r="E12" s="39" t="s">
        <v>40</v>
      </c>
      <c r="F12" s="33">
        <v>9.83</v>
      </c>
      <c r="G12" s="33">
        <v>660</v>
      </c>
      <c r="H12" s="35">
        <f t="shared" si="0"/>
        <v>66</v>
      </c>
      <c r="I12" s="36">
        <v>32</v>
      </c>
      <c r="J12" s="37">
        <f t="shared" si="1"/>
        <v>0</v>
      </c>
      <c r="K12" s="37">
        <f t="shared" si="2"/>
        <v>0</v>
      </c>
      <c r="L12" s="37">
        <f t="shared" si="3"/>
        <v>0</v>
      </c>
      <c r="M12" s="37">
        <f t="shared" si="5"/>
        <v>0</v>
      </c>
      <c r="N12" s="37">
        <f t="shared" si="4"/>
        <v>0</v>
      </c>
    </row>
    <row r="13" s="14" customFormat="1" ht="33" customHeight="1" spans="1:14">
      <c r="A13" s="32" t="s">
        <v>41</v>
      </c>
      <c r="B13" s="38" t="s">
        <v>31</v>
      </c>
      <c r="C13" s="34">
        <v>100079103192</v>
      </c>
      <c r="D13" s="33">
        <v>4</v>
      </c>
      <c r="E13" s="39" t="s">
        <v>34</v>
      </c>
      <c r="F13" s="33">
        <v>7.45</v>
      </c>
      <c r="G13" s="33">
        <v>440</v>
      </c>
      <c r="H13" s="35">
        <f t="shared" si="0"/>
        <v>110</v>
      </c>
      <c r="I13" s="36">
        <v>20</v>
      </c>
      <c r="J13" s="37">
        <f t="shared" si="1"/>
        <v>0</v>
      </c>
      <c r="K13" s="37">
        <f t="shared" si="2"/>
        <v>0</v>
      </c>
      <c r="L13" s="37">
        <f t="shared" si="3"/>
        <v>0</v>
      </c>
      <c r="M13" s="37">
        <f t="shared" si="5"/>
        <v>0</v>
      </c>
      <c r="N13" s="37">
        <f t="shared" si="4"/>
        <v>0</v>
      </c>
    </row>
    <row r="14" s="14" customFormat="1" ht="33" customHeight="1" spans="1:14">
      <c r="A14" s="32" t="s">
        <v>42</v>
      </c>
      <c r="B14" s="38" t="s">
        <v>31</v>
      </c>
      <c r="C14" s="34">
        <v>100082217063</v>
      </c>
      <c r="D14" s="33">
        <v>5</v>
      </c>
      <c r="E14" s="39" t="s">
        <v>40</v>
      </c>
      <c r="F14" s="33">
        <v>7.96</v>
      </c>
      <c r="G14" s="33">
        <v>170</v>
      </c>
      <c r="H14" s="35">
        <f t="shared" si="0"/>
        <v>17</v>
      </c>
      <c r="I14" s="36">
        <v>10</v>
      </c>
      <c r="J14" s="37">
        <f t="shared" si="1"/>
        <v>0</v>
      </c>
      <c r="K14" s="37">
        <f t="shared" si="2"/>
        <v>0</v>
      </c>
      <c r="L14" s="37">
        <f t="shared" si="3"/>
        <v>0</v>
      </c>
      <c r="M14" s="37">
        <f t="shared" si="5"/>
        <v>0</v>
      </c>
      <c r="N14" s="37">
        <f t="shared" si="4"/>
        <v>0</v>
      </c>
    </row>
    <row r="15" s="14" customFormat="1" ht="33" customHeight="1" spans="1:14">
      <c r="A15" s="32" t="s">
        <v>43</v>
      </c>
      <c r="B15" s="38" t="s">
        <v>31</v>
      </c>
      <c r="C15" s="34">
        <v>100093323074</v>
      </c>
      <c r="D15" s="33">
        <v>2</v>
      </c>
      <c r="E15" s="39" t="s">
        <v>40</v>
      </c>
      <c r="F15" s="33">
        <v>8.5</v>
      </c>
      <c r="G15" s="33">
        <v>900</v>
      </c>
      <c r="H15" s="35">
        <f t="shared" si="0"/>
        <v>90</v>
      </c>
      <c r="I15" s="36">
        <v>10</v>
      </c>
      <c r="J15" s="37">
        <f t="shared" si="1"/>
        <v>0</v>
      </c>
      <c r="K15" s="37">
        <f t="shared" si="2"/>
        <v>0</v>
      </c>
      <c r="L15" s="37">
        <f t="shared" si="3"/>
        <v>0</v>
      </c>
      <c r="M15" s="37">
        <f t="shared" si="5"/>
        <v>0</v>
      </c>
      <c r="N15" s="37">
        <f t="shared" si="4"/>
        <v>0</v>
      </c>
    </row>
    <row r="16" s="14" customFormat="1" ht="33" customHeight="1" spans="1:14">
      <c r="A16" s="32" t="s">
        <v>44</v>
      </c>
      <c r="B16" s="38" t="s">
        <v>31</v>
      </c>
      <c r="C16" s="34">
        <v>100079103212</v>
      </c>
      <c r="D16" s="33">
        <v>3</v>
      </c>
      <c r="E16" s="33" t="s">
        <v>45</v>
      </c>
      <c r="F16" s="33">
        <v>12.05</v>
      </c>
      <c r="G16" s="33">
        <v>1953</v>
      </c>
      <c r="H16" s="35">
        <f t="shared" si="0"/>
        <v>279</v>
      </c>
      <c r="I16" s="36">
        <v>25</v>
      </c>
      <c r="J16" s="37">
        <f t="shared" si="1"/>
        <v>0</v>
      </c>
      <c r="K16" s="37">
        <f t="shared" si="2"/>
        <v>0</v>
      </c>
      <c r="L16" s="37">
        <f t="shared" si="3"/>
        <v>0</v>
      </c>
      <c r="M16" s="37">
        <f t="shared" si="5"/>
        <v>0</v>
      </c>
      <c r="N16" s="37">
        <f t="shared" si="4"/>
        <v>0</v>
      </c>
    </row>
    <row r="17" s="14" customFormat="1" ht="33" customHeight="1" spans="1:14">
      <c r="A17" s="32" t="s">
        <v>46</v>
      </c>
      <c r="B17" s="38" t="s">
        <v>31</v>
      </c>
      <c r="C17" s="34">
        <v>100103479009</v>
      </c>
      <c r="D17" s="33">
        <v>2</v>
      </c>
      <c r="E17" s="39" t="s">
        <v>47</v>
      </c>
      <c r="F17" s="33">
        <v>6.38</v>
      </c>
      <c r="G17" s="33">
        <v>2343</v>
      </c>
      <c r="H17" s="35">
        <f t="shared" si="0"/>
        <v>781</v>
      </c>
      <c r="I17" s="36">
        <v>37</v>
      </c>
      <c r="J17" s="37">
        <f t="shared" si="1"/>
        <v>0</v>
      </c>
      <c r="K17" s="37">
        <f t="shared" si="2"/>
        <v>0</v>
      </c>
      <c r="L17" s="37">
        <f t="shared" si="3"/>
        <v>0</v>
      </c>
      <c r="M17" s="37">
        <f t="shared" si="5"/>
        <v>0</v>
      </c>
      <c r="N17" s="37">
        <f t="shared" si="4"/>
        <v>0</v>
      </c>
    </row>
    <row r="18" s="14" customFormat="1" ht="33" customHeight="1" spans="1:14">
      <c r="A18" s="32" t="s">
        <v>48</v>
      </c>
      <c r="B18" s="38" t="s">
        <v>31</v>
      </c>
      <c r="C18" s="34">
        <v>1552639</v>
      </c>
      <c r="D18" s="33">
        <v>1</v>
      </c>
      <c r="E18" s="39" t="s">
        <v>49</v>
      </c>
      <c r="F18" s="33">
        <v>6.56</v>
      </c>
      <c r="G18" s="33">
        <v>5632</v>
      </c>
      <c r="H18" s="35">
        <f t="shared" si="0"/>
        <v>352</v>
      </c>
      <c r="I18" s="36">
        <v>5</v>
      </c>
      <c r="J18" s="37">
        <f t="shared" si="1"/>
        <v>0</v>
      </c>
      <c r="K18" s="37">
        <f t="shared" si="2"/>
        <v>0</v>
      </c>
      <c r="L18" s="37">
        <f t="shared" si="3"/>
        <v>0</v>
      </c>
      <c r="M18" s="37">
        <f t="shared" si="5"/>
        <v>0</v>
      </c>
      <c r="N18" s="37">
        <f t="shared" si="4"/>
        <v>0</v>
      </c>
    </row>
    <row r="19" s="14" customFormat="1" ht="33" customHeight="1" spans="1:14">
      <c r="A19" s="32" t="s">
        <v>50</v>
      </c>
      <c r="B19" s="38" t="s">
        <v>31</v>
      </c>
      <c r="C19" s="34">
        <v>100014956812</v>
      </c>
      <c r="D19" s="33">
        <v>1</v>
      </c>
      <c r="E19" s="39" t="s">
        <v>51</v>
      </c>
      <c r="F19" s="33">
        <v>8.41</v>
      </c>
      <c r="G19" s="33">
        <v>18552</v>
      </c>
      <c r="H19" s="35">
        <f t="shared" si="0"/>
        <v>1546</v>
      </c>
      <c r="I19" s="36">
        <v>7</v>
      </c>
      <c r="J19" s="37">
        <f t="shared" si="1"/>
        <v>0</v>
      </c>
      <c r="K19" s="37">
        <f t="shared" si="2"/>
        <v>0</v>
      </c>
      <c r="L19" s="37">
        <f t="shared" si="3"/>
        <v>0</v>
      </c>
      <c r="M19" s="37">
        <f t="shared" si="5"/>
        <v>0</v>
      </c>
      <c r="N19" s="37">
        <f t="shared" si="4"/>
        <v>0</v>
      </c>
    </row>
    <row r="20" s="14" customFormat="1" ht="33" customHeight="1" spans="1:14">
      <c r="A20" s="32" t="s">
        <v>52</v>
      </c>
      <c r="B20" s="38" t="s">
        <v>31</v>
      </c>
      <c r="C20" s="34">
        <v>100036662335</v>
      </c>
      <c r="D20" s="33">
        <v>1</v>
      </c>
      <c r="E20" s="39" t="s">
        <v>49</v>
      </c>
      <c r="F20" s="33">
        <v>7.25</v>
      </c>
      <c r="G20" s="33">
        <v>13520</v>
      </c>
      <c r="H20" s="35">
        <f t="shared" si="0"/>
        <v>845</v>
      </c>
      <c r="I20" s="36">
        <v>5</v>
      </c>
      <c r="J20" s="37">
        <f t="shared" si="1"/>
        <v>0</v>
      </c>
      <c r="K20" s="37">
        <f t="shared" si="2"/>
        <v>0</v>
      </c>
      <c r="L20" s="37">
        <f t="shared" si="3"/>
        <v>0</v>
      </c>
      <c r="M20" s="37">
        <f t="shared" si="5"/>
        <v>0</v>
      </c>
      <c r="N20" s="37">
        <f t="shared" si="4"/>
        <v>0</v>
      </c>
    </row>
    <row r="21" s="14" customFormat="1" ht="33" customHeight="1" spans="1:14">
      <c r="A21" s="32" t="s">
        <v>53</v>
      </c>
      <c r="B21" s="38" t="s">
        <v>31</v>
      </c>
      <c r="C21" s="34">
        <v>1528378</v>
      </c>
      <c r="D21" s="33">
        <v>1</v>
      </c>
      <c r="E21" s="39" t="s">
        <v>49</v>
      </c>
      <c r="F21" s="33">
        <v>6.53</v>
      </c>
      <c r="G21" s="33">
        <v>39632</v>
      </c>
      <c r="H21" s="35">
        <f t="shared" si="0"/>
        <v>2477</v>
      </c>
      <c r="I21" s="36">
        <v>5</v>
      </c>
      <c r="J21" s="37">
        <f t="shared" si="1"/>
        <v>0</v>
      </c>
      <c r="K21" s="37">
        <f t="shared" si="2"/>
        <v>0</v>
      </c>
      <c r="L21" s="37">
        <f t="shared" si="3"/>
        <v>0</v>
      </c>
      <c r="M21" s="37">
        <f t="shared" si="5"/>
        <v>0</v>
      </c>
      <c r="N21" s="37">
        <f t="shared" si="4"/>
        <v>0</v>
      </c>
    </row>
    <row r="22" s="14" customFormat="1" ht="33" customHeight="1" spans="1:14">
      <c r="A22" s="32" t="s">
        <v>54</v>
      </c>
      <c r="B22" s="38" t="s">
        <v>31</v>
      </c>
      <c r="C22" s="34">
        <v>100119537496</v>
      </c>
      <c r="D22" s="33">
        <v>2</v>
      </c>
      <c r="E22" s="39" t="s">
        <v>40</v>
      </c>
      <c r="F22" s="33">
        <v>9.95</v>
      </c>
      <c r="G22" s="33">
        <v>16390</v>
      </c>
      <c r="H22" s="35">
        <f t="shared" si="0"/>
        <v>1639</v>
      </c>
      <c r="I22" s="36">
        <v>17</v>
      </c>
      <c r="J22" s="37">
        <f t="shared" si="1"/>
        <v>0</v>
      </c>
      <c r="K22" s="37">
        <f t="shared" si="2"/>
        <v>0</v>
      </c>
      <c r="L22" s="37">
        <f t="shared" si="3"/>
        <v>0</v>
      </c>
      <c r="M22" s="37">
        <f t="shared" si="5"/>
        <v>0</v>
      </c>
      <c r="N22" s="37">
        <f t="shared" si="4"/>
        <v>0</v>
      </c>
    </row>
    <row r="23" s="14" customFormat="1" ht="33" customHeight="1" spans="1:14">
      <c r="A23" s="32" t="s">
        <v>55</v>
      </c>
      <c r="B23" s="38" t="s">
        <v>31</v>
      </c>
      <c r="C23" s="34">
        <v>100018030306</v>
      </c>
      <c r="D23" s="33">
        <v>1</v>
      </c>
      <c r="E23" s="33" t="s">
        <v>40</v>
      </c>
      <c r="F23" s="33">
        <v>6.84</v>
      </c>
      <c r="G23" s="33">
        <v>35860</v>
      </c>
      <c r="H23" s="35">
        <f t="shared" si="0"/>
        <v>3586</v>
      </c>
      <c r="I23" s="36">
        <v>5</v>
      </c>
      <c r="J23" s="37">
        <f t="shared" si="1"/>
        <v>0</v>
      </c>
      <c r="K23" s="37">
        <f t="shared" si="2"/>
        <v>0</v>
      </c>
      <c r="L23" s="37">
        <f t="shared" si="3"/>
        <v>0</v>
      </c>
      <c r="M23" s="37">
        <f t="shared" si="5"/>
        <v>0</v>
      </c>
      <c r="N23" s="37">
        <f t="shared" si="4"/>
        <v>0</v>
      </c>
    </row>
    <row r="24" s="14" customFormat="1" ht="33" customHeight="1" spans="1:14">
      <c r="A24" s="32" t="s">
        <v>56</v>
      </c>
      <c r="B24" s="38" t="s">
        <v>31</v>
      </c>
      <c r="C24" s="34">
        <v>100018235346</v>
      </c>
      <c r="D24" s="33">
        <v>1</v>
      </c>
      <c r="E24" s="39" t="s">
        <v>51</v>
      </c>
      <c r="F24" s="33">
        <v>8.17</v>
      </c>
      <c r="G24" s="33">
        <v>88404</v>
      </c>
      <c r="H24" s="35">
        <f t="shared" si="0"/>
        <v>7367</v>
      </c>
      <c r="I24" s="36">
        <v>25</v>
      </c>
      <c r="J24" s="37">
        <f t="shared" si="1"/>
        <v>0</v>
      </c>
      <c r="K24" s="37">
        <f t="shared" si="2"/>
        <v>0</v>
      </c>
      <c r="L24" s="37">
        <f t="shared" si="3"/>
        <v>0</v>
      </c>
      <c r="M24" s="37">
        <f t="shared" si="5"/>
        <v>0</v>
      </c>
      <c r="N24" s="37">
        <f t="shared" si="4"/>
        <v>0</v>
      </c>
    </row>
    <row r="25" s="14" customFormat="1" ht="33" customHeight="1" spans="1:14">
      <c r="A25" s="32" t="s">
        <v>57</v>
      </c>
      <c r="B25" s="38" t="s">
        <v>31</v>
      </c>
      <c r="C25" s="34">
        <v>100198511366</v>
      </c>
      <c r="D25" s="33">
        <v>3</v>
      </c>
      <c r="E25" s="39" t="s">
        <v>40</v>
      </c>
      <c r="F25" s="33">
        <v>7.7</v>
      </c>
      <c r="G25" s="33">
        <v>4450</v>
      </c>
      <c r="H25" s="35">
        <f t="shared" si="0"/>
        <v>445</v>
      </c>
      <c r="I25" s="36">
        <v>10</v>
      </c>
      <c r="J25" s="37">
        <f t="shared" si="1"/>
        <v>0</v>
      </c>
      <c r="K25" s="37">
        <f t="shared" si="2"/>
        <v>0</v>
      </c>
      <c r="L25" s="37">
        <f t="shared" si="3"/>
        <v>0</v>
      </c>
      <c r="M25" s="37">
        <f t="shared" si="5"/>
        <v>0</v>
      </c>
      <c r="N25" s="37">
        <f t="shared" si="4"/>
        <v>0</v>
      </c>
    </row>
    <row r="26" s="14" customFormat="1" ht="33" customHeight="1" spans="1:14">
      <c r="A26" s="32" t="s">
        <v>58</v>
      </c>
      <c r="B26" s="38" t="s">
        <v>31</v>
      </c>
      <c r="C26" s="34">
        <v>100222190964</v>
      </c>
      <c r="D26" s="33">
        <v>2</v>
      </c>
      <c r="E26" s="39" t="s">
        <v>59</v>
      </c>
      <c r="F26" s="33">
        <v>9.1</v>
      </c>
      <c r="G26" s="33">
        <v>30</v>
      </c>
      <c r="H26" s="35">
        <f t="shared" si="0"/>
        <v>6</v>
      </c>
      <c r="I26" s="36">
        <v>16</v>
      </c>
      <c r="J26" s="37">
        <f t="shared" si="1"/>
        <v>0</v>
      </c>
      <c r="K26" s="37">
        <f t="shared" si="2"/>
        <v>0</v>
      </c>
      <c r="L26" s="37">
        <f t="shared" si="3"/>
        <v>0</v>
      </c>
      <c r="M26" s="37">
        <f t="shared" si="5"/>
        <v>0</v>
      </c>
      <c r="N26" s="37">
        <f t="shared" si="4"/>
        <v>0</v>
      </c>
    </row>
    <row r="27" s="14" customFormat="1" ht="33" customHeight="1" spans="1:14">
      <c r="A27" s="32" t="s">
        <v>60</v>
      </c>
      <c r="B27" s="38" t="s">
        <v>31</v>
      </c>
      <c r="C27" s="34">
        <v>100171901487</v>
      </c>
      <c r="D27" s="33">
        <v>2</v>
      </c>
      <c r="E27" s="39" t="s">
        <v>59</v>
      </c>
      <c r="F27" s="33">
        <v>9.1</v>
      </c>
      <c r="G27" s="33">
        <v>160</v>
      </c>
      <c r="H27" s="35">
        <f t="shared" si="0"/>
        <v>32</v>
      </c>
      <c r="I27" s="36">
        <v>16</v>
      </c>
      <c r="J27" s="37">
        <f t="shared" si="1"/>
        <v>0</v>
      </c>
      <c r="K27" s="37">
        <f t="shared" si="2"/>
        <v>0</v>
      </c>
      <c r="L27" s="37">
        <f t="shared" si="3"/>
        <v>0</v>
      </c>
      <c r="M27" s="37">
        <f t="shared" si="5"/>
        <v>0</v>
      </c>
      <c r="N27" s="37">
        <f t="shared" si="4"/>
        <v>0</v>
      </c>
    </row>
    <row r="28" s="14" customFormat="1" ht="33" customHeight="1" spans="1:14">
      <c r="A28" s="32" t="s">
        <v>61</v>
      </c>
      <c r="B28" s="38" t="s">
        <v>31</v>
      </c>
      <c r="C28" s="34">
        <v>100171901459</v>
      </c>
      <c r="D28" s="33">
        <v>2</v>
      </c>
      <c r="E28" s="39" t="s">
        <v>51</v>
      </c>
      <c r="F28" s="33">
        <v>8.47</v>
      </c>
      <c r="G28" s="33">
        <v>360</v>
      </c>
      <c r="H28" s="35">
        <f t="shared" si="0"/>
        <v>30</v>
      </c>
      <c r="I28" s="36">
        <v>8</v>
      </c>
      <c r="J28" s="37">
        <f t="shared" si="1"/>
        <v>0</v>
      </c>
      <c r="K28" s="37">
        <f t="shared" si="2"/>
        <v>0</v>
      </c>
      <c r="L28" s="37">
        <f t="shared" si="3"/>
        <v>0</v>
      </c>
      <c r="M28" s="37">
        <f t="shared" si="5"/>
        <v>0</v>
      </c>
      <c r="N28" s="37">
        <f t="shared" si="4"/>
        <v>0</v>
      </c>
    </row>
    <row r="29" s="14" customFormat="1" ht="33" customHeight="1" spans="1:14">
      <c r="A29" s="32" t="s">
        <v>62</v>
      </c>
      <c r="B29" s="38" t="s">
        <v>31</v>
      </c>
      <c r="C29" s="34">
        <v>100222190948</v>
      </c>
      <c r="D29" s="33">
        <v>2</v>
      </c>
      <c r="E29" s="39" t="s">
        <v>51</v>
      </c>
      <c r="F29" s="33">
        <v>8.47</v>
      </c>
      <c r="G29" s="33">
        <v>204</v>
      </c>
      <c r="H29" s="35">
        <f t="shared" si="0"/>
        <v>17</v>
      </c>
      <c r="I29" s="36">
        <v>8</v>
      </c>
      <c r="J29" s="37">
        <f t="shared" si="1"/>
        <v>0</v>
      </c>
      <c r="K29" s="37">
        <f t="shared" si="2"/>
        <v>0</v>
      </c>
      <c r="L29" s="37">
        <f t="shared" si="3"/>
        <v>0</v>
      </c>
      <c r="M29" s="37">
        <f t="shared" si="5"/>
        <v>0</v>
      </c>
      <c r="N29" s="37">
        <f t="shared" si="4"/>
        <v>0</v>
      </c>
    </row>
    <row r="30" s="14" customFormat="1" ht="33" customHeight="1" spans="1:14">
      <c r="A30" s="32" t="s">
        <v>63</v>
      </c>
      <c r="B30" s="38" t="s">
        <v>31</v>
      </c>
      <c r="C30" s="34">
        <v>100222190992</v>
      </c>
      <c r="D30" s="33">
        <v>2</v>
      </c>
      <c r="E30" s="33" t="s">
        <v>51</v>
      </c>
      <c r="F30" s="33">
        <v>8.47</v>
      </c>
      <c r="G30" s="33">
        <v>432</v>
      </c>
      <c r="H30" s="35">
        <f t="shared" si="0"/>
        <v>36</v>
      </c>
      <c r="I30" s="36">
        <v>8</v>
      </c>
      <c r="J30" s="37">
        <f t="shared" si="1"/>
        <v>0</v>
      </c>
      <c r="K30" s="37">
        <f t="shared" si="2"/>
        <v>0</v>
      </c>
      <c r="L30" s="37">
        <f t="shared" si="3"/>
        <v>0</v>
      </c>
      <c r="M30" s="37">
        <f t="shared" si="5"/>
        <v>0</v>
      </c>
      <c r="N30" s="37">
        <f t="shared" si="4"/>
        <v>0</v>
      </c>
    </row>
    <row r="31" s="14" customFormat="1" ht="33" customHeight="1" spans="1:14">
      <c r="A31" s="32" t="s">
        <v>64</v>
      </c>
      <c r="B31" s="38" t="s">
        <v>31</v>
      </c>
      <c r="C31" s="34">
        <v>100222190960</v>
      </c>
      <c r="D31" s="33">
        <v>2</v>
      </c>
      <c r="E31" s="39" t="s">
        <v>51</v>
      </c>
      <c r="F31" s="33">
        <v>8.47</v>
      </c>
      <c r="G31" s="33">
        <v>372</v>
      </c>
      <c r="H31" s="35">
        <f t="shared" si="0"/>
        <v>31</v>
      </c>
      <c r="I31" s="36">
        <v>8</v>
      </c>
      <c r="J31" s="37">
        <f t="shared" si="1"/>
        <v>0</v>
      </c>
      <c r="K31" s="37">
        <f t="shared" si="2"/>
        <v>0</v>
      </c>
      <c r="L31" s="37">
        <f t="shared" si="3"/>
        <v>0</v>
      </c>
      <c r="M31" s="37">
        <f t="shared" si="5"/>
        <v>0</v>
      </c>
      <c r="N31" s="37">
        <f t="shared" si="4"/>
        <v>0</v>
      </c>
    </row>
    <row r="32" s="14" customFormat="1" ht="33" customHeight="1" spans="1:14">
      <c r="A32" s="32" t="s">
        <v>65</v>
      </c>
      <c r="B32" s="38" t="s">
        <v>31</v>
      </c>
      <c r="C32" s="34">
        <v>100222191026</v>
      </c>
      <c r="D32" s="33">
        <v>5</v>
      </c>
      <c r="E32" s="39" t="s">
        <v>49</v>
      </c>
      <c r="F32" s="33">
        <v>11.7</v>
      </c>
      <c r="G32" s="33">
        <v>32</v>
      </c>
      <c r="H32" s="35">
        <f t="shared" si="0"/>
        <v>2</v>
      </c>
      <c r="I32" s="36">
        <v>8</v>
      </c>
      <c r="J32" s="37">
        <f t="shared" si="1"/>
        <v>0</v>
      </c>
      <c r="K32" s="37">
        <f t="shared" si="2"/>
        <v>0</v>
      </c>
      <c r="L32" s="37">
        <f t="shared" si="3"/>
        <v>0</v>
      </c>
      <c r="M32" s="37">
        <f t="shared" si="5"/>
        <v>0</v>
      </c>
      <c r="N32" s="37">
        <f t="shared" si="4"/>
        <v>0</v>
      </c>
    </row>
    <row r="33" s="14" customFormat="1" ht="33" customHeight="1" spans="1:14">
      <c r="A33" s="32" t="s">
        <v>66</v>
      </c>
      <c r="B33" s="38" t="s">
        <v>31</v>
      </c>
      <c r="C33" s="34">
        <v>100171901449</v>
      </c>
      <c r="D33" s="33">
        <v>1</v>
      </c>
      <c r="E33" s="39" t="s">
        <v>67</v>
      </c>
      <c r="F33" s="33">
        <v>7.75</v>
      </c>
      <c r="G33" s="33">
        <v>720</v>
      </c>
      <c r="H33" s="35">
        <f t="shared" si="0"/>
        <v>30</v>
      </c>
      <c r="I33" s="36">
        <v>2</v>
      </c>
      <c r="J33" s="37">
        <f t="shared" si="1"/>
        <v>0</v>
      </c>
      <c r="K33" s="37">
        <f t="shared" si="2"/>
        <v>0</v>
      </c>
      <c r="L33" s="37">
        <f t="shared" si="3"/>
        <v>0</v>
      </c>
      <c r="M33" s="37">
        <f t="shared" si="5"/>
        <v>0</v>
      </c>
      <c r="N33" s="37">
        <f t="shared" si="4"/>
        <v>0</v>
      </c>
    </row>
    <row r="34" s="14" customFormat="1" ht="33" customHeight="1" spans="1:14">
      <c r="A34" s="32" t="s">
        <v>68</v>
      </c>
      <c r="B34" s="38" t="s">
        <v>31</v>
      </c>
      <c r="C34" s="34">
        <v>100222190970</v>
      </c>
      <c r="D34" s="33">
        <v>1</v>
      </c>
      <c r="E34" s="39" t="s">
        <v>67</v>
      </c>
      <c r="F34" s="33">
        <v>7.75</v>
      </c>
      <c r="G34" s="33">
        <v>312</v>
      </c>
      <c r="H34" s="35">
        <f t="shared" si="0"/>
        <v>13</v>
      </c>
      <c r="I34" s="36">
        <v>2</v>
      </c>
      <c r="J34" s="37">
        <f t="shared" si="1"/>
        <v>0</v>
      </c>
      <c r="K34" s="37">
        <f t="shared" si="2"/>
        <v>0</v>
      </c>
      <c r="L34" s="37">
        <f t="shared" si="3"/>
        <v>0</v>
      </c>
      <c r="M34" s="37">
        <f t="shared" si="5"/>
        <v>0</v>
      </c>
      <c r="N34" s="37">
        <f t="shared" si="4"/>
        <v>0</v>
      </c>
    </row>
    <row r="35" s="14" customFormat="1" ht="33" customHeight="1" spans="1:14">
      <c r="A35" s="32" t="s">
        <v>69</v>
      </c>
      <c r="B35" s="38" t="s">
        <v>31</v>
      </c>
      <c r="C35" s="34">
        <v>100171901493</v>
      </c>
      <c r="D35" s="33">
        <v>1</v>
      </c>
      <c r="E35" s="39" t="s">
        <v>67</v>
      </c>
      <c r="F35" s="33">
        <v>7.75</v>
      </c>
      <c r="G35" s="33">
        <v>1392</v>
      </c>
      <c r="H35" s="35">
        <f t="shared" si="0"/>
        <v>58</v>
      </c>
      <c r="I35" s="36">
        <v>2</v>
      </c>
      <c r="J35" s="37">
        <f t="shared" si="1"/>
        <v>0</v>
      </c>
      <c r="K35" s="37">
        <f t="shared" si="2"/>
        <v>0</v>
      </c>
      <c r="L35" s="37">
        <f t="shared" si="3"/>
        <v>0</v>
      </c>
      <c r="M35" s="37">
        <f t="shared" si="5"/>
        <v>0</v>
      </c>
      <c r="N35" s="37">
        <f t="shared" si="4"/>
        <v>0</v>
      </c>
    </row>
    <row r="36" s="14" customFormat="1" ht="33" customHeight="1" spans="1:14">
      <c r="A36" s="32" t="s">
        <v>70</v>
      </c>
      <c r="B36" s="38" t="s">
        <v>31</v>
      </c>
      <c r="C36" s="34">
        <v>100222190940</v>
      </c>
      <c r="D36" s="33">
        <v>1</v>
      </c>
      <c r="E36" s="39" t="s">
        <v>67</v>
      </c>
      <c r="F36" s="33">
        <v>7.75</v>
      </c>
      <c r="G36" s="33">
        <v>624</v>
      </c>
      <c r="H36" s="35">
        <f t="shared" si="0"/>
        <v>26</v>
      </c>
      <c r="I36" s="36">
        <v>2</v>
      </c>
      <c r="J36" s="37">
        <f t="shared" si="1"/>
        <v>0</v>
      </c>
      <c r="K36" s="37">
        <f t="shared" si="2"/>
        <v>0</v>
      </c>
      <c r="L36" s="37">
        <f t="shared" si="3"/>
        <v>0</v>
      </c>
      <c r="M36" s="37">
        <f t="shared" si="5"/>
        <v>0</v>
      </c>
      <c r="N36" s="37">
        <f t="shared" si="4"/>
        <v>0</v>
      </c>
    </row>
    <row r="37" s="14" customFormat="1" ht="33" customHeight="1" spans="1:14">
      <c r="A37" s="32" t="s">
        <v>71</v>
      </c>
      <c r="B37" s="40" t="s">
        <v>28</v>
      </c>
      <c r="C37" s="34">
        <v>4224168</v>
      </c>
      <c r="D37" s="33">
        <v>1</v>
      </c>
      <c r="E37" s="39" t="s">
        <v>29</v>
      </c>
      <c r="F37" s="33">
        <v>8.2</v>
      </c>
      <c r="G37" s="33">
        <v>429240</v>
      </c>
      <c r="H37" s="35">
        <f t="shared" si="0"/>
        <v>21462</v>
      </c>
      <c r="I37" s="36">
        <v>1</v>
      </c>
      <c r="J37" s="37">
        <f t="shared" si="1"/>
        <v>0</v>
      </c>
      <c r="K37" s="37">
        <f t="shared" si="2"/>
        <v>0</v>
      </c>
      <c r="L37" s="37">
        <f t="shared" si="3"/>
        <v>0</v>
      </c>
      <c r="M37" s="37">
        <f t="shared" si="5"/>
        <v>0</v>
      </c>
      <c r="N37" s="37">
        <f t="shared" si="4"/>
        <v>0</v>
      </c>
    </row>
    <row r="38" s="14" customFormat="1" ht="33" customHeight="1" spans="1:14">
      <c r="A38" s="32" t="s">
        <v>72</v>
      </c>
      <c r="B38" s="40" t="s">
        <v>28</v>
      </c>
      <c r="C38" s="34">
        <v>100057597941</v>
      </c>
      <c r="D38" s="33">
        <v>1</v>
      </c>
      <c r="E38" s="39" t="s">
        <v>49</v>
      </c>
      <c r="F38" s="33">
        <v>8.06</v>
      </c>
      <c r="G38" s="33">
        <v>95296</v>
      </c>
      <c r="H38" s="35">
        <f t="shared" ref="H38:H69" si="6">G38/E38</f>
        <v>5956</v>
      </c>
      <c r="I38" s="36">
        <v>5</v>
      </c>
      <c r="J38" s="37">
        <f t="shared" ref="J38:J69" si="7">IF($B38="是",J$4,0)</f>
        <v>0</v>
      </c>
      <c r="K38" s="37">
        <f t="shared" ref="K38:K69" si="8">IF(AND($B38="是",$I38&gt;10),($I38-10)*K$4,0)</f>
        <v>0</v>
      </c>
      <c r="L38" s="37">
        <f t="shared" ref="L38:L69" si="9">(J38+K38)*$G38</f>
        <v>0</v>
      </c>
      <c r="M38" s="37">
        <f t="shared" ref="M38:M69" si="10">$H38*M$4</f>
        <v>0</v>
      </c>
      <c r="N38" s="37">
        <f t="shared" ref="N38:N69" si="11">$H38*N$4</f>
        <v>0</v>
      </c>
    </row>
    <row r="39" s="14" customFormat="1" ht="33" customHeight="1" spans="1:14">
      <c r="A39" s="32" t="s">
        <v>73</v>
      </c>
      <c r="B39" s="40" t="s">
        <v>28</v>
      </c>
      <c r="C39" s="34">
        <v>100072529926</v>
      </c>
      <c r="D39" s="33">
        <v>1</v>
      </c>
      <c r="E39" s="39" t="s">
        <v>74</v>
      </c>
      <c r="F39" s="33">
        <v>9</v>
      </c>
      <c r="G39" s="33">
        <v>61525</v>
      </c>
      <c r="H39" s="35">
        <f t="shared" si="6"/>
        <v>2461</v>
      </c>
      <c r="I39" s="36">
        <v>1</v>
      </c>
      <c r="J39" s="37">
        <f t="shared" si="7"/>
        <v>0</v>
      </c>
      <c r="K39" s="37">
        <f t="shared" si="8"/>
        <v>0</v>
      </c>
      <c r="L39" s="37">
        <f t="shared" si="9"/>
        <v>0</v>
      </c>
      <c r="M39" s="37">
        <f t="shared" si="10"/>
        <v>0</v>
      </c>
      <c r="N39" s="37">
        <f t="shared" si="11"/>
        <v>0</v>
      </c>
    </row>
    <row r="40" s="14" customFormat="1" ht="33" customHeight="1" spans="1:14">
      <c r="A40" s="32" t="s">
        <v>75</v>
      </c>
      <c r="B40" s="38" t="s">
        <v>28</v>
      </c>
      <c r="C40" s="34">
        <v>100010051080</v>
      </c>
      <c r="D40" s="33">
        <v>1</v>
      </c>
      <c r="E40" s="39" t="s">
        <v>51</v>
      </c>
      <c r="F40" s="33">
        <v>6.4</v>
      </c>
      <c r="G40" s="33">
        <v>17928</v>
      </c>
      <c r="H40" s="35">
        <f t="shared" si="6"/>
        <v>1494</v>
      </c>
      <c r="I40" s="36">
        <v>1</v>
      </c>
      <c r="J40" s="37">
        <f t="shared" si="7"/>
        <v>0</v>
      </c>
      <c r="K40" s="37">
        <f t="shared" si="8"/>
        <v>0</v>
      </c>
      <c r="L40" s="37">
        <f t="shared" si="9"/>
        <v>0</v>
      </c>
      <c r="M40" s="37">
        <f t="shared" si="10"/>
        <v>0</v>
      </c>
      <c r="N40" s="37">
        <f t="shared" si="11"/>
        <v>0</v>
      </c>
    </row>
    <row r="41" s="14" customFormat="1" ht="33" customHeight="1" spans="1:14">
      <c r="A41" s="32" t="s">
        <v>76</v>
      </c>
      <c r="B41" s="40" t="s">
        <v>28</v>
      </c>
      <c r="C41" s="34">
        <v>100050675642</v>
      </c>
      <c r="D41" s="33">
        <v>1</v>
      </c>
      <c r="E41" s="39" t="s">
        <v>49</v>
      </c>
      <c r="F41" s="33">
        <v>8</v>
      </c>
      <c r="G41" s="33">
        <v>80000</v>
      </c>
      <c r="H41" s="35">
        <f t="shared" si="6"/>
        <v>5000</v>
      </c>
      <c r="I41" s="36">
        <v>5</v>
      </c>
      <c r="J41" s="37">
        <f t="shared" si="7"/>
        <v>0</v>
      </c>
      <c r="K41" s="37">
        <f t="shared" si="8"/>
        <v>0</v>
      </c>
      <c r="L41" s="37">
        <f t="shared" si="9"/>
        <v>0</v>
      </c>
      <c r="M41" s="37">
        <f t="shared" si="10"/>
        <v>0</v>
      </c>
      <c r="N41" s="37">
        <f t="shared" si="11"/>
        <v>0</v>
      </c>
    </row>
    <row r="42" s="14" customFormat="1" ht="33" customHeight="1" spans="1:14">
      <c r="A42" s="32" t="s">
        <v>77</v>
      </c>
      <c r="B42" s="38" t="s">
        <v>28</v>
      </c>
      <c r="C42" s="34">
        <v>3686389</v>
      </c>
      <c r="D42" s="33">
        <v>1</v>
      </c>
      <c r="E42" s="39" t="s">
        <v>51</v>
      </c>
      <c r="F42" s="33">
        <v>6.4</v>
      </c>
      <c r="G42" s="33">
        <v>37524</v>
      </c>
      <c r="H42" s="35">
        <f t="shared" si="6"/>
        <v>3127</v>
      </c>
      <c r="I42" s="36">
        <v>1</v>
      </c>
      <c r="J42" s="37">
        <f t="shared" si="7"/>
        <v>0</v>
      </c>
      <c r="K42" s="37">
        <f t="shared" si="8"/>
        <v>0</v>
      </c>
      <c r="L42" s="37">
        <f t="shared" si="9"/>
        <v>0</v>
      </c>
      <c r="M42" s="37">
        <f t="shared" si="10"/>
        <v>0</v>
      </c>
      <c r="N42" s="37">
        <f t="shared" si="11"/>
        <v>0</v>
      </c>
    </row>
    <row r="43" s="14" customFormat="1" ht="33" customHeight="1" spans="1:14">
      <c r="A43" s="32" t="s">
        <v>78</v>
      </c>
      <c r="B43" s="40" t="s">
        <v>28</v>
      </c>
      <c r="C43" s="34">
        <v>100001176147</v>
      </c>
      <c r="D43" s="33">
        <v>1</v>
      </c>
      <c r="E43" s="39" t="s">
        <v>29</v>
      </c>
      <c r="F43" s="33">
        <v>7</v>
      </c>
      <c r="G43" s="33">
        <v>57920</v>
      </c>
      <c r="H43" s="35">
        <f t="shared" si="6"/>
        <v>2896</v>
      </c>
      <c r="I43" s="36">
        <v>1</v>
      </c>
      <c r="J43" s="37">
        <f t="shared" si="7"/>
        <v>0</v>
      </c>
      <c r="K43" s="37">
        <f t="shared" si="8"/>
        <v>0</v>
      </c>
      <c r="L43" s="37">
        <f t="shared" si="9"/>
        <v>0</v>
      </c>
      <c r="M43" s="37">
        <f t="shared" si="10"/>
        <v>0</v>
      </c>
      <c r="N43" s="37">
        <f t="shared" si="11"/>
        <v>0</v>
      </c>
    </row>
    <row r="44" s="14" customFormat="1" ht="33" customHeight="1" spans="1:14">
      <c r="A44" s="32" t="s">
        <v>79</v>
      </c>
      <c r="B44" s="40" t="s">
        <v>28</v>
      </c>
      <c r="C44" s="34">
        <v>100072529948</v>
      </c>
      <c r="D44" s="33">
        <v>1</v>
      </c>
      <c r="E44" s="33" t="s">
        <v>74</v>
      </c>
      <c r="F44" s="33">
        <v>9</v>
      </c>
      <c r="G44" s="33">
        <v>72050</v>
      </c>
      <c r="H44" s="35">
        <f t="shared" si="6"/>
        <v>2882</v>
      </c>
      <c r="I44" s="36">
        <v>1</v>
      </c>
      <c r="J44" s="37">
        <f t="shared" si="7"/>
        <v>0</v>
      </c>
      <c r="K44" s="37">
        <f t="shared" si="8"/>
        <v>0</v>
      </c>
      <c r="L44" s="37">
        <f t="shared" si="9"/>
        <v>0</v>
      </c>
      <c r="M44" s="37">
        <f t="shared" si="10"/>
        <v>0</v>
      </c>
      <c r="N44" s="37">
        <f t="shared" si="11"/>
        <v>0</v>
      </c>
    </row>
    <row r="45" s="14" customFormat="1" ht="33" customHeight="1" spans="1:14">
      <c r="A45" s="32" t="s">
        <v>80</v>
      </c>
      <c r="B45" s="40" t="s">
        <v>28</v>
      </c>
      <c r="C45" s="34">
        <v>100012389102</v>
      </c>
      <c r="D45" s="33">
        <v>1</v>
      </c>
      <c r="E45" s="33" t="s">
        <v>29</v>
      </c>
      <c r="F45" s="33">
        <v>7</v>
      </c>
      <c r="G45" s="33">
        <v>14780</v>
      </c>
      <c r="H45" s="35">
        <f t="shared" si="6"/>
        <v>739</v>
      </c>
      <c r="I45" s="36">
        <v>1</v>
      </c>
      <c r="J45" s="37">
        <f t="shared" si="7"/>
        <v>0</v>
      </c>
      <c r="K45" s="37">
        <f t="shared" si="8"/>
        <v>0</v>
      </c>
      <c r="L45" s="37">
        <f t="shared" si="9"/>
        <v>0</v>
      </c>
      <c r="M45" s="37">
        <f t="shared" si="10"/>
        <v>0</v>
      </c>
      <c r="N45" s="37">
        <f t="shared" si="11"/>
        <v>0</v>
      </c>
    </row>
    <row r="46" s="14" customFormat="1" ht="33" customHeight="1" spans="1:14">
      <c r="A46" s="32" t="s">
        <v>81</v>
      </c>
      <c r="B46" s="38" t="s">
        <v>28</v>
      </c>
      <c r="C46" s="34">
        <v>3686279</v>
      </c>
      <c r="D46" s="33">
        <v>1</v>
      </c>
      <c r="E46" s="39" t="s">
        <v>51</v>
      </c>
      <c r="F46" s="33">
        <v>6.4</v>
      </c>
      <c r="G46" s="33">
        <v>6252</v>
      </c>
      <c r="H46" s="35">
        <f t="shared" si="6"/>
        <v>521</v>
      </c>
      <c r="I46" s="36">
        <v>1</v>
      </c>
      <c r="J46" s="37">
        <f t="shared" si="7"/>
        <v>0</v>
      </c>
      <c r="K46" s="37">
        <f t="shared" si="8"/>
        <v>0</v>
      </c>
      <c r="L46" s="37">
        <f t="shared" si="9"/>
        <v>0</v>
      </c>
      <c r="M46" s="37">
        <f t="shared" si="10"/>
        <v>0</v>
      </c>
      <c r="N46" s="37">
        <f t="shared" si="11"/>
        <v>0</v>
      </c>
    </row>
    <row r="47" s="14" customFormat="1" ht="33" customHeight="1" spans="1:14">
      <c r="A47" s="32" t="s">
        <v>82</v>
      </c>
      <c r="B47" s="38" t="s">
        <v>28</v>
      </c>
      <c r="C47" s="34">
        <v>100010051094</v>
      </c>
      <c r="D47" s="33">
        <v>1</v>
      </c>
      <c r="E47" s="39" t="s">
        <v>51</v>
      </c>
      <c r="F47" s="33">
        <v>6.4</v>
      </c>
      <c r="G47" s="33">
        <v>15228</v>
      </c>
      <c r="H47" s="35">
        <f t="shared" si="6"/>
        <v>1269</v>
      </c>
      <c r="I47" s="36">
        <v>1</v>
      </c>
      <c r="J47" s="37">
        <f t="shared" si="7"/>
        <v>0</v>
      </c>
      <c r="K47" s="37">
        <f t="shared" si="8"/>
        <v>0</v>
      </c>
      <c r="L47" s="37">
        <f t="shared" si="9"/>
        <v>0</v>
      </c>
      <c r="M47" s="37">
        <f t="shared" si="10"/>
        <v>0</v>
      </c>
      <c r="N47" s="37">
        <f t="shared" si="11"/>
        <v>0</v>
      </c>
    </row>
    <row r="48" s="14" customFormat="1" ht="33" customHeight="1" spans="1:14">
      <c r="A48" s="32" t="s">
        <v>83</v>
      </c>
      <c r="B48" s="38" t="s">
        <v>31</v>
      </c>
      <c r="C48" s="34">
        <v>100072142537</v>
      </c>
      <c r="D48" s="33">
        <v>1</v>
      </c>
      <c r="E48" s="39" t="s">
        <v>34</v>
      </c>
      <c r="F48" s="33">
        <v>10.5</v>
      </c>
      <c r="G48" s="33">
        <v>6412</v>
      </c>
      <c r="H48" s="35">
        <f t="shared" si="6"/>
        <v>1603</v>
      </c>
      <c r="I48" s="36">
        <v>1</v>
      </c>
      <c r="J48" s="37">
        <f t="shared" si="7"/>
        <v>0</v>
      </c>
      <c r="K48" s="37">
        <f t="shared" si="8"/>
        <v>0</v>
      </c>
      <c r="L48" s="37">
        <f t="shared" si="9"/>
        <v>0</v>
      </c>
      <c r="M48" s="37">
        <f t="shared" si="10"/>
        <v>0</v>
      </c>
      <c r="N48" s="37">
        <f t="shared" si="11"/>
        <v>0</v>
      </c>
    </row>
    <row r="49" s="14" customFormat="1" ht="33" customHeight="1" spans="1:14">
      <c r="A49" s="32" t="s">
        <v>84</v>
      </c>
      <c r="B49" s="38" t="s">
        <v>28</v>
      </c>
      <c r="C49" s="34">
        <v>4117282</v>
      </c>
      <c r="D49" s="33">
        <v>1</v>
      </c>
      <c r="E49" s="39" t="s">
        <v>51</v>
      </c>
      <c r="F49" s="33">
        <v>6.4</v>
      </c>
      <c r="G49" s="33">
        <v>3768</v>
      </c>
      <c r="H49" s="35">
        <f t="shared" si="6"/>
        <v>314</v>
      </c>
      <c r="I49" s="36">
        <v>1</v>
      </c>
      <c r="J49" s="37">
        <f t="shared" si="7"/>
        <v>0</v>
      </c>
      <c r="K49" s="37">
        <f t="shared" si="8"/>
        <v>0</v>
      </c>
      <c r="L49" s="37">
        <f t="shared" si="9"/>
        <v>0</v>
      </c>
      <c r="M49" s="37">
        <f t="shared" si="10"/>
        <v>0</v>
      </c>
      <c r="N49" s="37">
        <f t="shared" si="11"/>
        <v>0</v>
      </c>
    </row>
    <row r="50" s="14" customFormat="1" ht="33" customHeight="1" spans="1:14">
      <c r="A50" s="32" t="s">
        <v>85</v>
      </c>
      <c r="B50" s="38" t="s">
        <v>31</v>
      </c>
      <c r="C50" s="34">
        <v>100072529942</v>
      </c>
      <c r="D50" s="33">
        <v>1</v>
      </c>
      <c r="E50" s="39" t="s">
        <v>34</v>
      </c>
      <c r="F50" s="33">
        <v>10.5</v>
      </c>
      <c r="G50" s="33">
        <v>8504</v>
      </c>
      <c r="H50" s="35">
        <f t="shared" si="6"/>
        <v>2126</v>
      </c>
      <c r="I50" s="36">
        <v>1</v>
      </c>
      <c r="J50" s="37">
        <f t="shared" si="7"/>
        <v>0</v>
      </c>
      <c r="K50" s="37">
        <f t="shared" si="8"/>
        <v>0</v>
      </c>
      <c r="L50" s="37">
        <f t="shared" si="9"/>
        <v>0</v>
      </c>
      <c r="M50" s="37">
        <f t="shared" si="10"/>
        <v>0</v>
      </c>
      <c r="N50" s="37">
        <f t="shared" si="11"/>
        <v>0</v>
      </c>
    </row>
    <row r="51" s="14" customFormat="1" ht="33" customHeight="1" spans="1:14">
      <c r="A51" s="32" t="s">
        <v>86</v>
      </c>
      <c r="B51" s="38" t="s">
        <v>28</v>
      </c>
      <c r="C51" s="34">
        <v>100057597937</v>
      </c>
      <c r="D51" s="33">
        <v>1</v>
      </c>
      <c r="E51" s="39" t="s">
        <v>51</v>
      </c>
      <c r="F51" s="33">
        <v>4.5</v>
      </c>
      <c r="G51" s="33">
        <v>2088</v>
      </c>
      <c r="H51" s="35">
        <f t="shared" si="6"/>
        <v>174</v>
      </c>
      <c r="I51" s="36">
        <v>1</v>
      </c>
      <c r="J51" s="37">
        <f t="shared" si="7"/>
        <v>0</v>
      </c>
      <c r="K51" s="37">
        <f t="shared" si="8"/>
        <v>0</v>
      </c>
      <c r="L51" s="37">
        <f t="shared" si="9"/>
        <v>0</v>
      </c>
      <c r="M51" s="37">
        <f t="shared" si="10"/>
        <v>0</v>
      </c>
      <c r="N51" s="37">
        <f t="shared" si="11"/>
        <v>0</v>
      </c>
    </row>
    <row r="52" s="14" customFormat="1" ht="33" customHeight="1" spans="1:14">
      <c r="A52" s="32" t="s">
        <v>87</v>
      </c>
      <c r="B52" s="38" t="s">
        <v>31</v>
      </c>
      <c r="C52" s="34">
        <v>100072529944</v>
      </c>
      <c r="D52" s="33">
        <v>1</v>
      </c>
      <c r="E52" s="39" t="s">
        <v>34</v>
      </c>
      <c r="F52" s="33">
        <v>8.5</v>
      </c>
      <c r="G52" s="33">
        <v>6280</v>
      </c>
      <c r="H52" s="35">
        <f t="shared" si="6"/>
        <v>1570</v>
      </c>
      <c r="I52" s="36">
        <v>1</v>
      </c>
      <c r="J52" s="37">
        <f t="shared" si="7"/>
        <v>0</v>
      </c>
      <c r="K52" s="37">
        <f t="shared" si="8"/>
        <v>0</v>
      </c>
      <c r="L52" s="37">
        <f t="shared" si="9"/>
        <v>0</v>
      </c>
      <c r="M52" s="37">
        <f t="shared" si="10"/>
        <v>0</v>
      </c>
      <c r="N52" s="37">
        <f t="shared" si="11"/>
        <v>0</v>
      </c>
    </row>
    <row r="53" s="14" customFormat="1" ht="33" customHeight="1" spans="1:14">
      <c r="A53" s="32" t="s">
        <v>88</v>
      </c>
      <c r="B53" s="38" t="s">
        <v>28</v>
      </c>
      <c r="C53" s="34">
        <v>100010051078</v>
      </c>
      <c r="D53" s="33">
        <v>1</v>
      </c>
      <c r="E53" s="39" t="s">
        <v>51</v>
      </c>
      <c r="F53" s="33">
        <v>6.4</v>
      </c>
      <c r="G53" s="33">
        <v>5628</v>
      </c>
      <c r="H53" s="35">
        <f t="shared" si="6"/>
        <v>469</v>
      </c>
      <c r="I53" s="36">
        <v>1</v>
      </c>
      <c r="J53" s="37">
        <f t="shared" si="7"/>
        <v>0</v>
      </c>
      <c r="K53" s="37">
        <f t="shared" si="8"/>
        <v>0</v>
      </c>
      <c r="L53" s="37">
        <f t="shared" si="9"/>
        <v>0</v>
      </c>
      <c r="M53" s="37">
        <f t="shared" si="10"/>
        <v>0</v>
      </c>
      <c r="N53" s="37">
        <f t="shared" si="11"/>
        <v>0</v>
      </c>
    </row>
    <row r="54" s="14" customFormat="1" ht="33" customHeight="1" spans="1:14">
      <c r="A54" s="32" t="s">
        <v>89</v>
      </c>
      <c r="B54" s="38" t="s">
        <v>31</v>
      </c>
      <c r="C54" s="34">
        <v>100072529914</v>
      </c>
      <c r="D54" s="33">
        <v>1</v>
      </c>
      <c r="E54" s="39" t="s">
        <v>47</v>
      </c>
      <c r="F54" s="33">
        <v>7</v>
      </c>
      <c r="G54" s="33">
        <v>5682</v>
      </c>
      <c r="H54" s="35">
        <f t="shared" si="6"/>
        <v>1894</v>
      </c>
      <c r="I54" s="36">
        <v>1</v>
      </c>
      <c r="J54" s="37">
        <f t="shared" si="7"/>
        <v>0</v>
      </c>
      <c r="K54" s="37">
        <f t="shared" si="8"/>
        <v>0</v>
      </c>
      <c r="L54" s="37">
        <f t="shared" si="9"/>
        <v>0</v>
      </c>
      <c r="M54" s="37">
        <f t="shared" si="10"/>
        <v>0</v>
      </c>
      <c r="N54" s="37">
        <f t="shared" si="11"/>
        <v>0</v>
      </c>
    </row>
    <row r="55" s="14" customFormat="1" ht="33" customHeight="1" spans="1:14">
      <c r="A55" s="32" t="s">
        <v>90</v>
      </c>
      <c r="B55" s="38" t="s">
        <v>28</v>
      </c>
      <c r="C55" s="34">
        <v>100036662403</v>
      </c>
      <c r="D55" s="33">
        <v>1</v>
      </c>
      <c r="E55" s="33" t="s">
        <v>51</v>
      </c>
      <c r="F55" s="33">
        <v>6.5</v>
      </c>
      <c r="G55" s="33">
        <v>4860</v>
      </c>
      <c r="H55" s="35">
        <f t="shared" si="6"/>
        <v>405</v>
      </c>
      <c r="I55" s="36">
        <v>1</v>
      </c>
      <c r="J55" s="37">
        <f t="shared" si="7"/>
        <v>0</v>
      </c>
      <c r="K55" s="37">
        <f t="shared" si="8"/>
        <v>0</v>
      </c>
      <c r="L55" s="37">
        <f t="shared" si="9"/>
        <v>0</v>
      </c>
      <c r="M55" s="37">
        <f t="shared" si="10"/>
        <v>0</v>
      </c>
      <c r="N55" s="37">
        <f t="shared" si="11"/>
        <v>0</v>
      </c>
    </row>
    <row r="56" s="14" customFormat="1" ht="33" customHeight="1" spans="1:14">
      <c r="A56" s="32" t="s">
        <v>91</v>
      </c>
      <c r="B56" s="38" t="s">
        <v>28</v>
      </c>
      <c r="C56" s="34">
        <v>100050675598</v>
      </c>
      <c r="D56" s="33">
        <v>1</v>
      </c>
      <c r="E56" s="39" t="s">
        <v>51</v>
      </c>
      <c r="F56" s="33">
        <v>4.5</v>
      </c>
      <c r="G56" s="33">
        <v>564</v>
      </c>
      <c r="H56" s="35">
        <f t="shared" si="6"/>
        <v>47</v>
      </c>
      <c r="I56" s="36">
        <v>1</v>
      </c>
      <c r="J56" s="37">
        <f t="shared" si="7"/>
        <v>0</v>
      </c>
      <c r="K56" s="37">
        <f t="shared" si="8"/>
        <v>0</v>
      </c>
      <c r="L56" s="37">
        <f t="shared" si="9"/>
        <v>0</v>
      </c>
      <c r="M56" s="37">
        <f t="shared" si="10"/>
        <v>0</v>
      </c>
      <c r="N56" s="37">
        <f t="shared" si="11"/>
        <v>0</v>
      </c>
    </row>
    <row r="57" s="14" customFormat="1" ht="33" customHeight="1" spans="1:14">
      <c r="A57" s="32" t="s">
        <v>92</v>
      </c>
      <c r="B57" s="38" t="s">
        <v>28</v>
      </c>
      <c r="C57" s="34">
        <v>100050675596</v>
      </c>
      <c r="D57" s="33">
        <v>1</v>
      </c>
      <c r="E57" s="33" t="s">
        <v>51</v>
      </c>
      <c r="F57" s="33">
        <v>4.5</v>
      </c>
      <c r="G57" s="33">
        <v>1272</v>
      </c>
      <c r="H57" s="35">
        <f t="shared" si="6"/>
        <v>106</v>
      </c>
      <c r="I57" s="36">
        <v>1</v>
      </c>
      <c r="J57" s="37">
        <f t="shared" si="7"/>
        <v>0</v>
      </c>
      <c r="K57" s="37">
        <f t="shared" si="8"/>
        <v>0</v>
      </c>
      <c r="L57" s="37">
        <f t="shared" si="9"/>
        <v>0</v>
      </c>
      <c r="M57" s="37">
        <f t="shared" si="10"/>
        <v>0</v>
      </c>
      <c r="N57" s="37">
        <f t="shared" si="11"/>
        <v>0</v>
      </c>
    </row>
    <row r="58" s="14" customFormat="1" ht="33" customHeight="1" spans="1:14">
      <c r="A58" s="32" t="s">
        <v>93</v>
      </c>
      <c r="B58" s="38" t="s">
        <v>28</v>
      </c>
      <c r="C58" s="34">
        <v>100017912410</v>
      </c>
      <c r="D58" s="33">
        <v>1</v>
      </c>
      <c r="E58" s="39" t="s">
        <v>51</v>
      </c>
      <c r="F58" s="33">
        <v>5.5</v>
      </c>
      <c r="G58" s="33">
        <v>2388</v>
      </c>
      <c r="H58" s="35">
        <f t="shared" si="6"/>
        <v>199</v>
      </c>
      <c r="I58" s="36">
        <v>1</v>
      </c>
      <c r="J58" s="37">
        <f t="shared" si="7"/>
        <v>0</v>
      </c>
      <c r="K58" s="37">
        <f t="shared" si="8"/>
        <v>0</v>
      </c>
      <c r="L58" s="37">
        <f t="shared" si="9"/>
        <v>0</v>
      </c>
      <c r="M58" s="37">
        <f t="shared" si="10"/>
        <v>0</v>
      </c>
      <c r="N58" s="37">
        <f t="shared" si="11"/>
        <v>0</v>
      </c>
    </row>
    <row r="59" s="14" customFormat="1" ht="33" customHeight="1" spans="1:14">
      <c r="A59" s="32" t="s">
        <v>94</v>
      </c>
      <c r="B59" s="38" t="s">
        <v>28</v>
      </c>
      <c r="C59" s="34">
        <v>100017912454</v>
      </c>
      <c r="D59" s="33">
        <v>1</v>
      </c>
      <c r="E59" s="39" t="s">
        <v>51</v>
      </c>
      <c r="F59" s="33">
        <v>5.5</v>
      </c>
      <c r="G59" s="33">
        <v>4080</v>
      </c>
      <c r="H59" s="35">
        <f t="shared" si="6"/>
        <v>340</v>
      </c>
      <c r="I59" s="36">
        <v>1</v>
      </c>
      <c r="J59" s="37">
        <f t="shared" si="7"/>
        <v>0</v>
      </c>
      <c r="K59" s="37">
        <f t="shared" si="8"/>
        <v>0</v>
      </c>
      <c r="L59" s="37">
        <f t="shared" si="9"/>
        <v>0</v>
      </c>
      <c r="M59" s="37">
        <f t="shared" si="10"/>
        <v>0</v>
      </c>
      <c r="N59" s="37">
        <f t="shared" si="11"/>
        <v>0</v>
      </c>
    </row>
    <row r="60" s="14" customFormat="1" ht="33" customHeight="1" spans="1:14">
      <c r="A60" s="32" t="s">
        <v>95</v>
      </c>
      <c r="B60" s="40" t="s">
        <v>28</v>
      </c>
      <c r="C60" s="34">
        <v>100072529912</v>
      </c>
      <c r="D60" s="33">
        <v>1</v>
      </c>
      <c r="E60" s="39" t="s">
        <v>74</v>
      </c>
      <c r="F60" s="33">
        <v>9</v>
      </c>
      <c r="G60" s="33">
        <v>43700</v>
      </c>
      <c r="H60" s="35">
        <f t="shared" si="6"/>
        <v>1748</v>
      </c>
      <c r="I60" s="36">
        <v>1</v>
      </c>
      <c r="J60" s="37">
        <f t="shared" si="7"/>
        <v>0</v>
      </c>
      <c r="K60" s="37">
        <f t="shared" si="8"/>
        <v>0</v>
      </c>
      <c r="L60" s="37">
        <f t="shared" si="9"/>
        <v>0</v>
      </c>
      <c r="M60" s="37">
        <f t="shared" si="10"/>
        <v>0</v>
      </c>
      <c r="N60" s="37">
        <f t="shared" si="11"/>
        <v>0</v>
      </c>
    </row>
    <row r="61" s="14" customFormat="1" ht="33" customHeight="1" spans="1:14">
      <c r="A61" s="32" t="s">
        <v>96</v>
      </c>
      <c r="B61" s="38" t="s">
        <v>28</v>
      </c>
      <c r="C61" s="34">
        <v>100281634724</v>
      </c>
      <c r="D61" s="33">
        <v>1</v>
      </c>
      <c r="E61" s="39" t="s">
        <v>51</v>
      </c>
      <c r="F61" s="33">
        <v>6.3</v>
      </c>
      <c r="G61" s="33">
        <v>468</v>
      </c>
      <c r="H61" s="35">
        <f t="shared" si="6"/>
        <v>39</v>
      </c>
      <c r="I61" s="36">
        <v>1</v>
      </c>
      <c r="J61" s="37">
        <f t="shared" si="7"/>
        <v>0</v>
      </c>
      <c r="K61" s="37">
        <f t="shared" si="8"/>
        <v>0</v>
      </c>
      <c r="L61" s="37">
        <f t="shared" si="9"/>
        <v>0</v>
      </c>
      <c r="M61" s="37">
        <f t="shared" si="10"/>
        <v>0</v>
      </c>
      <c r="N61" s="37">
        <f t="shared" si="11"/>
        <v>0</v>
      </c>
    </row>
    <row r="62" s="14" customFormat="1" ht="33" customHeight="1" spans="1:14">
      <c r="A62" s="32" t="s">
        <v>97</v>
      </c>
      <c r="B62" s="38" t="s">
        <v>28</v>
      </c>
      <c r="C62" s="34">
        <v>100281634706</v>
      </c>
      <c r="D62" s="33">
        <v>1</v>
      </c>
      <c r="E62" s="39" t="s">
        <v>51</v>
      </c>
      <c r="F62" s="33">
        <v>6.3</v>
      </c>
      <c r="G62" s="33">
        <v>408</v>
      </c>
      <c r="H62" s="35">
        <f t="shared" si="6"/>
        <v>34</v>
      </c>
      <c r="I62" s="36">
        <v>1</v>
      </c>
      <c r="J62" s="37">
        <f t="shared" si="7"/>
        <v>0</v>
      </c>
      <c r="K62" s="37">
        <f t="shared" si="8"/>
        <v>0</v>
      </c>
      <c r="L62" s="37">
        <f t="shared" si="9"/>
        <v>0</v>
      </c>
      <c r="M62" s="37">
        <f t="shared" si="10"/>
        <v>0</v>
      </c>
      <c r="N62" s="37">
        <f t="shared" si="11"/>
        <v>0</v>
      </c>
    </row>
    <row r="63" s="14" customFormat="1" ht="33" customHeight="1" spans="1:14">
      <c r="A63" s="32" t="s">
        <v>98</v>
      </c>
      <c r="B63" s="38" t="s">
        <v>28</v>
      </c>
      <c r="C63" s="34">
        <v>100211568227</v>
      </c>
      <c r="D63" s="33">
        <v>1</v>
      </c>
      <c r="E63" s="39" t="s">
        <v>51</v>
      </c>
      <c r="F63" s="33">
        <v>6.3</v>
      </c>
      <c r="G63" s="33">
        <v>3048</v>
      </c>
      <c r="H63" s="35">
        <f t="shared" si="6"/>
        <v>254</v>
      </c>
      <c r="I63" s="36">
        <v>1</v>
      </c>
      <c r="J63" s="37">
        <f t="shared" si="7"/>
        <v>0</v>
      </c>
      <c r="K63" s="37">
        <f t="shared" si="8"/>
        <v>0</v>
      </c>
      <c r="L63" s="37">
        <f t="shared" si="9"/>
        <v>0</v>
      </c>
      <c r="M63" s="37">
        <f t="shared" si="10"/>
        <v>0</v>
      </c>
      <c r="N63" s="37">
        <f t="shared" si="11"/>
        <v>0</v>
      </c>
    </row>
    <row r="64" s="14" customFormat="1" ht="33" customHeight="1" spans="1:14">
      <c r="A64" s="32" t="s">
        <v>99</v>
      </c>
      <c r="B64" s="38" t="s">
        <v>28</v>
      </c>
      <c r="C64" s="34">
        <v>100211568211</v>
      </c>
      <c r="D64" s="33">
        <v>1</v>
      </c>
      <c r="E64" s="39" t="s">
        <v>51</v>
      </c>
      <c r="F64" s="33">
        <v>6.3</v>
      </c>
      <c r="G64" s="33">
        <v>648</v>
      </c>
      <c r="H64" s="35">
        <f t="shared" si="6"/>
        <v>54</v>
      </c>
      <c r="I64" s="36">
        <v>1</v>
      </c>
      <c r="J64" s="37">
        <f t="shared" si="7"/>
        <v>0</v>
      </c>
      <c r="K64" s="37">
        <f t="shared" si="8"/>
        <v>0</v>
      </c>
      <c r="L64" s="37">
        <f t="shared" si="9"/>
        <v>0</v>
      </c>
      <c r="M64" s="37">
        <f t="shared" si="10"/>
        <v>0</v>
      </c>
      <c r="N64" s="37">
        <f t="shared" si="11"/>
        <v>0</v>
      </c>
    </row>
    <row r="65" s="14" customFormat="1" ht="33" customHeight="1" spans="1:14">
      <c r="A65" s="32" t="s">
        <v>100</v>
      </c>
      <c r="B65" s="38" t="s">
        <v>28</v>
      </c>
      <c r="C65" s="34">
        <v>100214465837</v>
      </c>
      <c r="D65" s="33">
        <v>1</v>
      </c>
      <c r="E65" s="39" t="s">
        <v>67</v>
      </c>
      <c r="F65" s="33">
        <v>7.5</v>
      </c>
      <c r="G65" s="33">
        <v>24312</v>
      </c>
      <c r="H65" s="35">
        <f t="shared" si="6"/>
        <v>1013</v>
      </c>
      <c r="I65" s="36">
        <v>1</v>
      </c>
      <c r="J65" s="37">
        <f t="shared" si="7"/>
        <v>0</v>
      </c>
      <c r="K65" s="37">
        <f t="shared" si="8"/>
        <v>0</v>
      </c>
      <c r="L65" s="37">
        <f t="shared" si="9"/>
        <v>0</v>
      </c>
      <c r="M65" s="37">
        <f t="shared" si="10"/>
        <v>0</v>
      </c>
      <c r="N65" s="37">
        <f t="shared" si="11"/>
        <v>0</v>
      </c>
    </row>
    <row r="66" s="14" customFormat="1" ht="33" customHeight="1" spans="1:14">
      <c r="A66" s="32" t="s">
        <v>101</v>
      </c>
      <c r="B66" s="38" t="s">
        <v>28</v>
      </c>
      <c r="C66" s="34">
        <v>100285981432</v>
      </c>
      <c r="D66" s="33">
        <v>1</v>
      </c>
      <c r="E66" s="39" t="s">
        <v>67</v>
      </c>
      <c r="F66" s="33">
        <v>7.5</v>
      </c>
      <c r="G66" s="33">
        <v>480</v>
      </c>
      <c r="H66" s="35">
        <f t="shared" si="6"/>
        <v>20</v>
      </c>
      <c r="I66" s="36">
        <v>1</v>
      </c>
      <c r="J66" s="37">
        <f t="shared" si="7"/>
        <v>0</v>
      </c>
      <c r="K66" s="37">
        <f t="shared" si="8"/>
        <v>0</v>
      </c>
      <c r="L66" s="37">
        <f t="shared" si="9"/>
        <v>0</v>
      </c>
      <c r="M66" s="37">
        <f t="shared" si="10"/>
        <v>0</v>
      </c>
      <c r="N66" s="37">
        <f t="shared" si="11"/>
        <v>0</v>
      </c>
    </row>
    <row r="67" s="14" customFormat="1" ht="33" customHeight="1" spans="1:14">
      <c r="A67" s="32" t="s">
        <v>102</v>
      </c>
      <c r="B67" s="38" t="s">
        <v>28</v>
      </c>
      <c r="C67" s="34">
        <v>100285981464</v>
      </c>
      <c r="D67" s="33">
        <v>1</v>
      </c>
      <c r="E67" s="39" t="s">
        <v>67</v>
      </c>
      <c r="F67" s="33">
        <v>7.5</v>
      </c>
      <c r="G67" s="33">
        <v>13080</v>
      </c>
      <c r="H67" s="35">
        <f t="shared" si="6"/>
        <v>545</v>
      </c>
      <c r="I67" s="36">
        <v>1</v>
      </c>
      <c r="J67" s="37">
        <f t="shared" si="7"/>
        <v>0</v>
      </c>
      <c r="K67" s="37">
        <f t="shared" si="8"/>
        <v>0</v>
      </c>
      <c r="L67" s="37">
        <f t="shared" si="9"/>
        <v>0</v>
      </c>
      <c r="M67" s="37">
        <f t="shared" si="10"/>
        <v>0</v>
      </c>
      <c r="N67" s="37">
        <f t="shared" si="11"/>
        <v>0</v>
      </c>
    </row>
    <row r="68" s="14" customFormat="1" ht="33" customHeight="1" spans="1:14">
      <c r="A68" s="32" t="s">
        <v>103</v>
      </c>
      <c r="B68" s="38" t="s">
        <v>31</v>
      </c>
      <c r="C68" s="34">
        <v>100296422478</v>
      </c>
      <c r="D68" s="33">
        <v>2</v>
      </c>
      <c r="E68" s="39" t="s">
        <v>104</v>
      </c>
      <c r="F68" s="33">
        <v>6.99</v>
      </c>
      <c r="G68" s="33">
        <v>9744</v>
      </c>
      <c r="H68" s="35">
        <f t="shared" si="6"/>
        <v>1624</v>
      </c>
      <c r="I68" s="36">
        <v>16</v>
      </c>
      <c r="J68" s="37">
        <f t="shared" si="7"/>
        <v>0</v>
      </c>
      <c r="K68" s="37">
        <f t="shared" si="8"/>
        <v>0</v>
      </c>
      <c r="L68" s="37">
        <f t="shared" si="9"/>
        <v>0</v>
      </c>
      <c r="M68" s="37">
        <f t="shared" si="10"/>
        <v>0</v>
      </c>
      <c r="N68" s="37">
        <f t="shared" si="11"/>
        <v>0</v>
      </c>
    </row>
    <row r="69" s="14" customFormat="1" ht="33" customHeight="1" spans="1:14">
      <c r="A69" s="32" t="s">
        <v>105</v>
      </c>
      <c r="B69" s="38" t="s">
        <v>31</v>
      </c>
      <c r="C69" s="34">
        <v>100296422376</v>
      </c>
      <c r="D69" s="33">
        <v>3</v>
      </c>
      <c r="E69" s="39" t="s">
        <v>106</v>
      </c>
      <c r="F69" s="33">
        <v>9.25</v>
      </c>
      <c r="G69" s="33">
        <v>3304</v>
      </c>
      <c r="H69" s="35">
        <f t="shared" si="6"/>
        <v>413</v>
      </c>
      <c r="I69" s="36">
        <v>20</v>
      </c>
      <c r="J69" s="37">
        <f t="shared" si="7"/>
        <v>0</v>
      </c>
      <c r="K69" s="37">
        <f t="shared" si="8"/>
        <v>0</v>
      </c>
      <c r="L69" s="37">
        <f t="shared" si="9"/>
        <v>0</v>
      </c>
      <c r="M69" s="37">
        <f t="shared" si="10"/>
        <v>0</v>
      </c>
      <c r="N69" s="37">
        <f t="shared" si="11"/>
        <v>0</v>
      </c>
    </row>
    <row r="70" s="14" customFormat="1" ht="33" customHeight="1" spans="1:14">
      <c r="A70" s="32" t="s">
        <v>107</v>
      </c>
      <c r="B70" s="38" t="s">
        <v>31</v>
      </c>
      <c r="C70" s="34">
        <v>100222191022</v>
      </c>
      <c r="D70" s="33">
        <v>1</v>
      </c>
      <c r="E70" s="33" t="s">
        <v>38</v>
      </c>
      <c r="F70" s="33">
        <v>7.5</v>
      </c>
      <c r="G70" s="33">
        <v>720</v>
      </c>
      <c r="H70" s="35">
        <f t="shared" ref="H70:H99" si="12">G70/E70</f>
        <v>15</v>
      </c>
      <c r="I70" s="36">
        <v>1</v>
      </c>
      <c r="J70" s="37">
        <f t="shared" ref="J70:J99" si="13">IF($B70="是",J$4,0)</f>
        <v>0</v>
      </c>
      <c r="K70" s="37">
        <f t="shared" ref="K70:K99" si="14">IF(AND($B70="是",$I70&gt;10),($I70-10)*K$4,0)</f>
        <v>0</v>
      </c>
      <c r="L70" s="37">
        <f t="shared" ref="L70:L99" si="15">(J70+K70)*$G70</f>
        <v>0</v>
      </c>
      <c r="M70" s="37">
        <f t="shared" ref="M70:M99" si="16">$H70*M$4</f>
        <v>0</v>
      </c>
      <c r="N70" s="37">
        <f t="shared" ref="N70:N99" si="17">$H70*N$4</f>
        <v>0</v>
      </c>
    </row>
    <row r="71" s="14" customFormat="1" ht="33" customHeight="1" spans="1:14">
      <c r="A71" s="32" t="s">
        <v>108</v>
      </c>
      <c r="B71" s="38" t="s">
        <v>31</v>
      </c>
      <c r="C71" s="34">
        <v>100222191004</v>
      </c>
      <c r="D71" s="33">
        <v>1</v>
      </c>
      <c r="E71" s="33" t="s">
        <v>38</v>
      </c>
      <c r="F71" s="33">
        <v>7.5</v>
      </c>
      <c r="G71" s="33">
        <v>480</v>
      </c>
      <c r="H71" s="35">
        <f t="shared" si="12"/>
        <v>10</v>
      </c>
      <c r="I71" s="36">
        <v>1</v>
      </c>
      <c r="J71" s="37">
        <f t="shared" si="13"/>
        <v>0</v>
      </c>
      <c r="K71" s="37">
        <f t="shared" si="14"/>
        <v>0</v>
      </c>
      <c r="L71" s="37">
        <f t="shared" si="15"/>
        <v>0</v>
      </c>
      <c r="M71" s="37">
        <f t="shared" si="16"/>
        <v>0</v>
      </c>
      <c r="N71" s="37">
        <f t="shared" si="17"/>
        <v>0</v>
      </c>
    </row>
    <row r="72" s="14" customFormat="1" ht="33" customHeight="1" spans="1:14">
      <c r="A72" s="32" t="s">
        <v>109</v>
      </c>
      <c r="B72" s="38" t="s">
        <v>31</v>
      </c>
      <c r="C72" s="34">
        <v>100198511346</v>
      </c>
      <c r="D72" s="33">
        <v>5</v>
      </c>
      <c r="E72" s="33" t="s">
        <v>34</v>
      </c>
      <c r="F72" s="33">
        <v>9.95</v>
      </c>
      <c r="G72" s="33">
        <v>160</v>
      </c>
      <c r="H72" s="35">
        <f t="shared" si="12"/>
        <v>40</v>
      </c>
      <c r="I72" s="36">
        <v>70</v>
      </c>
      <c r="J72" s="37">
        <f t="shared" si="13"/>
        <v>0</v>
      </c>
      <c r="K72" s="37">
        <f t="shared" si="14"/>
        <v>0</v>
      </c>
      <c r="L72" s="37">
        <f t="shared" si="15"/>
        <v>0</v>
      </c>
      <c r="M72" s="37">
        <f t="shared" si="16"/>
        <v>0</v>
      </c>
      <c r="N72" s="37">
        <f t="shared" si="17"/>
        <v>0</v>
      </c>
    </row>
    <row r="73" s="14" customFormat="1" ht="33" customHeight="1" spans="1:14">
      <c r="A73" s="32" t="s">
        <v>110</v>
      </c>
      <c r="B73" s="38" t="s">
        <v>31</v>
      </c>
      <c r="C73" s="34">
        <v>100198511364</v>
      </c>
      <c r="D73" s="33">
        <v>3</v>
      </c>
      <c r="E73" s="33" t="s">
        <v>29</v>
      </c>
      <c r="F73" s="33">
        <v>8.6</v>
      </c>
      <c r="G73" s="33">
        <v>1560</v>
      </c>
      <c r="H73" s="35">
        <f t="shared" si="12"/>
        <v>78</v>
      </c>
      <c r="I73" s="36">
        <v>12</v>
      </c>
      <c r="J73" s="37">
        <f t="shared" si="13"/>
        <v>0</v>
      </c>
      <c r="K73" s="37">
        <f t="shared" si="14"/>
        <v>0</v>
      </c>
      <c r="L73" s="37">
        <f t="shared" si="15"/>
        <v>0</v>
      </c>
      <c r="M73" s="37">
        <f t="shared" si="16"/>
        <v>0</v>
      </c>
      <c r="N73" s="37">
        <f t="shared" si="17"/>
        <v>0</v>
      </c>
    </row>
    <row r="74" s="14" customFormat="1" ht="33" customHeight="1" spans="1:14">
      <c r="A74" s="32" t="s">
        <v>111</v>
      </c>
      <c r="B74" s="38" t="s">
        <v>31</v>
      </c>
      <c r="C74" s="34">
        <v>100156120563</v>
      </c>
      <c r="D74" s="33">
        <v>7</v>
      </c>
      <c r="E74" s="35" t="s">
        <v>59</v>
      </c>
      <c r="F74" s="35">
        <v>8.11</v>
      </c>
      <c r="G74" s="35">
        <v>960</v>
      </c>
      <c r="H74" s="35">
        <f t="shared" si="12"/>
        <v>192</v>
      </c>
      <c r="I74" s="36">
        <v>45</v>
      </c>
      <c r="J74" s="37">
        <f t="shared" si="13"/>
        <v>0</v>
      </c>
      <c r="K74" s="37">
        <f t="shared" si="14"/>
        <v>0</v>
      </c>
      <c r="L74" s="37">
        <f t="shared" si="15"/>
        <v>0</v>
      </c>
      <c r="M74" s="37">
        <f t="shared" si="16"/>
        <v>0</v>
      </c>
      <c r="N74" s="37">
        <f t="shared" si="17"/>
        <v>0</v>
      </c>
    </row>
    <row r="75" s="14" customFormat="1" ht="33" customHeight="1" spans="1:14">
      <c r="A75" s="32" t="s">
        <v>112</v>
      </c>
      <c r="B75" s="38" t="s">
        <v>31</v>
      </c>
      <c r="C75" s="34">
        <v>100171901451</v>
      </c>
      <c r="D75" s="33">
        <v>2</v>
      </c>
      <c r="E75" s="35" t="s">
        <v>59</v>
      </c>
      <c r="F75" s="35">
        <v>9.1</v>
      </c>
      <c r="G75" s="35">
        <v>30</v>
      </c>
      <c r="H75" s="35">
        <f t="shared" si="12"/>
        <v>6</v>
      </c>
      <c r="I75" s="36">
        <v>16</v>
      </c>
      <c r="J75" s="37">
        <f t="shared" si="13"/>
        <v>0</v>
      </c>
      <c r="K75" s="37">
        <f t="shared" si="14"/>
        <v>0</v>
      </c>
      <c r="L75" s="37">
        <f t="shared" si="15"/>
        <v>0</v>
      </c>
      <c r="M75" s="37">
        <f t="shared" si="16"/>
        <v>0</v>
      </c>
      <c r="N75" s="37">
        <f t="shared" si="17"/>
        <v>0</v>
      </c>
    </row>
    <row r="76" s="14" customFormat="1" ht="33" customHeight="1" spans="1:14">
      <c r="A76" s="32" t="s">
        <v>113</v>
      </c>
      <c r="B76" s="38" t="s">
        <v>31</v>
      </c>
      <c r="C76" s="34">
        <v>100171901463</v>
      </c>
      <c r="D76" s="33">
        <v>2</v>
      </c>
      <c r="E76" s="35" t="s">
        <v>59</v>
      </c>
      <c r="F76" s="35">
        <v>9.1</v>
      </c>
      <c r="G76" s="35">
        <v>55</v>
      </c>
      <c r="H76" s="35">
        <f t="shared" si="12"/>
        <v>11</v>
      </c>
      <c r="I76" s="36">
        <v>16</v>
      </c>
      <c r="J76" s="37">
        <f t="shared" si="13"/>
        <v>0</v>
      </c>
      <c r="K76" s="37">
        <f t="shared" si="14"/>
        <v>0</v>
      </c>
      <c r="L76" s="37">
        <f t="shared" si="15"/>
        <v>0</v>
      </c>
      <c r="M76" s="37">
        <f t="shared" si="16"/>
        <v>0</v>
      </c>
      <c r="N76" s="37">
        <f t="shared" si="17"/>
        <v>0</v>
      </c>
    </row>
    <row r="77" s="14" customFormat="1" ht="33" customHeight="1" spans="1:14">
      <c r="A77" s="32" t="s">
        <v>114</v>
      </c>
      <c r="B77" s="38" t="s">
        <v>31</v>
      </c>
      <c r="C77" s="34">
        <v>100072529924</v>
      </c>
      <c r="D77" s="33">
        <v>1</v>
      </c>
      <c r="E77" s="35" t="s">
        <v>34</v>
      </c>
      <c r="F77" s="35">
        <v>10.5</v>
      </c>
      <c r="G77" s="35">
        <v>160</v>
      </c>
      <c r="H77" s="35">
        <f t="shared" si="12"/>
        <v>40</v>
      </c>
      <c r="I77" s="36">
        <v>1</v>
      </c>
      <c r="J77" s="37">
        <f t="shared" si="13"/>
        <v>0</v>
      </c>
      <c r="K77" s="37">
        <f t="shared" si="14"/>
        <v>0</v>
      </c>
      <c r="L77" s="37">
        <f t="shared" si="15"/>
        <v>0</v>
      </c>
      <c r="M77" s="37">
        <f t="shared" si="16"/>
        <v>0</v>
      </c>
      <c r="N77" s="37">
        <f t="shared" si="17"/>
        <v>0</v>
      </c>
    </row>
    <row r="78" s="14" customFormat="1" ht="33" customHeight="1" spans="1:14">
      <c r="A78" s="32" t="s">
        <v>115</v>
      </c>
      <c r="B78" s="38" t="s">
        <v>28</v>
      </c>
      <c r="C78" s="34">
        <v>100296422494</v>
      </c>
      <c r="D78" s="33">
        <v>1</v>
      </c>
      <c r="E78" s="35" t="s">
        <v>51</v>
      </c>
      <c r="F78" s="35">
        <v>5.3</v>
      </c>
      <c r="G78" s="35">
        <v>480</v>
      </c>
      <c r="H78" s="35">
        <f t="shared" si="12"/>
        <v>40</v>
      </c>
      <c r="I78" s="36">
        <v>1</v>
      </c>
      <c r="J78" s="37">
        <f t="shared" si="13"/>
        <v>0</v>
      </c>
      <c r="K78" s="37">
        <f t="shared" si="14"/>
        <v>0</v>
      </c>
      <c r="L78" s="37">
        <f t="shared" si="15"/>
        <v>0</v>
      </c>
      <c r="M78" s="37">
        <f t="shared" si="16"/>
        <v>0</v>
      </c>
      <c r="N78" s="37">
        <f t="shared" si="17"/>
        <v>0</v>
      </c>
    </row>
    <row r="79" s="14" customFormat="1" ht="33" customHeight="1" spans="1:14">
      <c r="A79" s="32" t="s">
        <v>116</v>
      </c>
      <c r="B79" s="38" t="s">
        <v>31</v>
      </c>
      <c r="C79" s="34">
        <v>100222191044</v>
      </c>
      <c r="D79" s="33">
        <v>1</v>
      </c>
      <c r="E79" s="35" t="s">
        <v>38</v>
      </c>
      <c r="F79" s="35">
        <v>7.5</v>
      </c>
      <c r="G79" s="35">
        <v>576</v>
      </c>
      <c r="H79" s="35">
        <f t="shared" si="12"/>
        <v>12</v>
      </c>
      <c r="I79" s="36">
        <v>1</v>
      </c>
      <c r="J79" s="37">
        <f t="shared" si="13"/>
        <v>0</v>
      </c>
      <c r="K79" s="37">
        <f t="shared" si="14"/>
        <v>0</v>
      </c>
      <c r="L79" s="37">
        <f t="shared" si="15"/>
        <v>0</v>
      </c>
      <c r="M79" s="37">
        <f t="shared" si="16"/>
        <v>0</v>
      </c>
      <c r="N79" s="37">
        <f t="shared" si="17"/>
        <v>0</v>
      </c>
    </row>
    <row r="80" s="14" customFormat="1" ht="33" customHeight="1" spans="1:14">
      <c r="A80" s="32" t="s">
        <v>117</v>
      </c>
      <c r="B80" s="38" t="s">
        <v>31</v>
      </c>
      <c r="C80" s="34">
        <v>100072529900</v>
      </c>
      <c r="D80" s="33">
        <v>1</v>
      </c>
      <c r="E80" s="35" t="s">
        <v>74</v>
      </c>
      <c r="F80" s="35">
        <v>9</v>
      </c>
      <c r="G80" s="35">
        <v>425</v>
      </c>
      <c r="H80" s="35">
        <f t="shared" si="12"/>
        <v>17</v>
      </c>
      <c r="I80" s="36">
        <v>1</v>
      </c>
      <c r="J80" s="37">
        <f t="shared" si="13"/>
        <v>0</v>
      </c>
      <c r="K80" s="37">
        <f t="shared" si="14"/>
        <v>0</v>
      </c>
      <c r="L80" s="37">
        <f t="shared" si="15"/>
        <v>0</v>
      </c>
      <c r="M80" s="37">
        <f t="shared" si="16"/>
        <v>0</v>
      </c>
      <c r="N80" s="37">
        <f t="shared" si="17"/>
        <v>0</v>
      </c>
    </row>
    <row r="81" s="14" customFormat="1" ht="33" customHeight="1" spans="1:14">
      <c r="A81" s="32" t="s">
        <v>118</v>
      </c>
      <c r="B81" s="38" t="s">
        <v>28</v>
      </c>
      <c r="C81" s="34">
        <v>100057597957</v>
      </c>
      <c r="D81" s="33">
        <v>1</v>
      </c>
      <c r="E81" s="35" t="s">
        <v>51</v>
      </c>
      <c r="F81" s="35">
        <v>4.5</v>
      </c>
      <c r="G81" s="35">
        <v>60</v>
      </c>
      <c r="H81" s="35">
        <f t="shared" si="12"/>
        <v>5</v>
      </c>
      <c r="I81" s="36">
        <v>1</v>
      </c>
      <c r="J81" s="37">
        <f t="shared" si="13"/>
        <v>0</v>
      </c>
      <c r="K81" s="37">
        <f t="shared" si="14"/>
        <v>0</v>
      </c>
      <c r="L81" s="37">
        <f t="shared" si="15"/>
        <v>0</v>
      </c>
      <c r="M81" s="37">
        <f t="shared" si="16"/>
        <v>0</v>
      </c>
      <c r="N81" s="37">
        <f t="shared" si="17"/>
        <v>0</v>
      </c>
    </row>
    <row r="82" s="14" customFormat="1" ht="33" customHeight="1" spans="1:14">
      <c r="A82" s="32" t="s">
        <v>119</v>
      </c>
      <c r="B82" s="38" t="s">
        <v>31</v>
      </c>
      <c r="C82" s="34">
        <v>100344021830</v>
      </c>
      <c r="D82" s="33">
        <v>1</v>
      </c>
      <c r="E82" s="35" t="s">
        <v>120</v>
      </c>
      <c r="F82" s="35">
        <v>10.5</v>
      </c>
      <c r="G82" s="35">
        <v>800</v>
      </c>
      <c r="H82" s="35">
        <f t="shared" si="12"/>
        <v>16</v>
      </c>
      <c r="I82" s="36">
        <v>1</v>
      </c>
      <c r="J82" s="37">
        <f t="shared" si="13"/>
        <v>0</v>
      </c>
      <c r="K82" s="37">
        <f t="shared" si="14"/>
        <v>0</v>
      </c>
      <c r="L82" s="37">
        <f t="shared" si="15"/>
        <v>0</v>
      </c>
      <c r="M82" s="37">
        <f t="shared" si="16"/>
        <v>0</v>
      </c>
      <c r="N82" s="37">
        <f t="shared" si="17"/>
        <v>0</v>
      </c>
    </row>
    <row r="83" s="14" customFormat="1" ht="33" customHeight="1" spans="1:14">
      <c r="A83" s="32" t="s">
        <v>121</v>
      </c>
      <c r="B83" s="38" t="s">
        <v>31</v>
      </c>
      <c r="C83" s="34">
        <v>100344009572</v>
      </c>
      <c r="D83" s="33">
        <v>1</v>
      </c>
      <c r="E83" s="35" t="s">
        <v>120</v>
      </c>
      <c r="F83" s="35">
        <v>9.5</v>
      </c>
      <c r="G83" s="35">
        <v>800</v>
      </c>
      <c r="H83" s="35">
        <f t="shared" si="12"/>
        <v>16</v>
      </c>
      <c r="I83" s="36">
        <v>1</v>
      </c>
      <c r="J83" s="37">
        <f t="shared" si="13"/>
        <v>0</v>
      </c>
      <c r="K83" s="37">
        <f t="shared" si="14"/>
        <v>0</v>
      </c>
      <c r="L83" s="37">
        <f t="shared" si="15"/>
        <v>0</v>
      </c>
      <c r="M83" s="37">
        <f t="shared" si="16"/>
        <v>0</v>
      </c>
      <c r="N83" s="37">
        <f t="shared" si="17"/>
        <v>0</v>
      </c>
    </row>
    <row r="84" s="14" customFormat="1" ht="33" customHeight="1" spans="1:14">
      <c r="A84" s="32" t="s">
        <v>122</v>
      </c>
      <c r="B84" s="38" t="s">
        <v>28</v>
      </c>
      <c r="C84" s="34">
        <v>100344002956</v>
      </c>
      <c r="D84" s="33">
        <v>1</v>
      </c>
      <c r="E84" s="35" t="s">
        <v>67</v>
      </c>
      <c r="F84" s="35">
        <v>14</v>
      </c>
      <c r="G84" s="35">
        <v>648</v>
      </c>
      <c r="H84" s="35">
        <f t="shared" si="12"/>
        <v>27</v>
      </c>
      <c r="I84" s="36">
        <v>1</v>
      </c>
      <c r="J84" s="37">
        <f t="shared" si="13"/>
        <v>0</v>
      </c>
      <c r="K84" s="37">
        <f t="shared" si="14"/>
        <v>0</v>
      </c>
      <c r="L84" s="37">
        <f t="shared" si="15"/>
        <v>0</v>
      </c>
      <c r="M84" s="37">
        <f t="shared" si="16"/>
        <v>0</v>
      </c>
      <c r="N84" s="37">
        <f t="shared" si="17"/>
        <v>0</v>
      </c>
    </row>
    <row r="85" s="14" customFormat="1" ht="33" customHeight="1" spans="1:14">
      <c r="A85" s="32" t="s">
        <v>123</v>
      </c>
      <c r="B85" s="38" t="s">
        <v>28</v>
      </c>
      <c r="C85" s="34">
        <v>100222116141</v>
      </c>
      <c r="D85" s="33">
        <v>1</v>
      </c>
      <c r="E85" s="35" t="s">
        <v>51</v>
      </c>
      <c r="F85" s="35">
        <v>5.3</v>
      </c>
      <c r="G85" s="35">
        <v>1572</v>
      </c>
      <c r="H85" s="35">
        <f t="shared" si="12"/>
        <v>131</v>
      </c>
      <c r="I85" s="36">
        <v>1</v>
      </c>
      <c r="J85" s="37">
        <f t="shared" si="13"/>
        <v>0</v>
      </c>
      <c r="K85" s="37">
        <f t="shared" si="14"/>
        <v>0</v>
      </c>
      <c r="L85" s="37">
        <f t="shared" si="15"/>
        <v>0</v>
      </c>
      <c r="M85" s="37">
        <f t="shared" si="16"/>
        <v>0</v>
      </c>
      <c r="N85" s="37">
        <f t="shared" si="17"/>
        <v>0</v>
      </c>
    </row>
    <row r="86" s="14" customFormat="1" ht="33" customHeight="1" spans="1:14">
      <c r="A86" s="32" t="s">
        <v>124</v>
      </c>
      <c r="B86" s="38" t="s">
        <v>31</v>
      </c>
      <c r="C86" s="34">
        <v>100278511873</v>
      </c>
      <c r="D86" s="33">
        <v>1</v>
      </c>
      <c r="E86" s="35" t="s">
        <v>125</v>
      </c>
      <c r="F86" s="35">
        <v>8.17</v>
      </c>
      <c r="G86" s="35">
        <v>600</v>
      </c>
      <c r="H86" s="35">
        <f t="shared" si="12"/>
        <v>40</v>
      </c>
      <c r="I86" s="36">
        <v>20</v>
      </c>
      <c r="J86" s="37">
        <f t="shared" si="13"/>
        <v>0</v>
      </c>
      <c r="K86" s="37">
        <f t="shared" si="14"/>
        <v>0</v>
      </c>
      <c r="L86" s="37">
        <f t="shared" si="15"/>
        <v>0</v>
      </c>
      <c r="M86" s="37">
        <f t="shared" si="16"/>
        <v>0</v>
      </c>
      <c r="N86" s="37">
        <f t="shared" si="17"/>
        <v>0</v>
      </c>
    </row>
    <row r="87" s="14" customFormat="1" ht="33" customHeight="1" spans="1:14">
      <c r="A87" s="32" t="s">
        <v>126</v>
      </c>
      <c r="B87" s="38" t="s">
        <v>31</v>
      </c>
      <c r="C87" s="34">
        <v>100278392405</v>
      </c>
      <c r="D87" s="33">
        <v>2</v>
      </c>
      <c r="E87" s="35" t="s">
        <v>40</v>
      </c>
      <c r="F87" s="35">
        <v>8.245</v>
      </c>
      <c r="G87" s="35">
        <v>300</v>
      </c>
      <c r="H87" s="35">
        <f t="shared" si="12"/>
        <v>30</v>
      </c>
      <c r="I87" s="36">
        <v>25</v>
      </c>
      <c r="J87" s="37">
        <f t="shared" si="13"/>
        <v>0</v>
      </c>
      <c r="K87" s="37">
        <f t="shared" si="14"/>
        <v>0</v>
      </c>
      <c r="L87" s="37">
        <f t="shared" si="15"/>
        <v>0</v>
      </c>
      <c r="M87" s="37">
        <f t="shared" si="16"/>
        <v>0</v>
      </c>
      <c r="N87" s="37">
        <f t="shared" si="17"/>
        <v>0</v>
      </c>
    </row>
    <row r="88" s="14" customFormat="1" ht="33" customHeight="1" spans="1:14">
      <c r="A88" s="32" t="s">
        <v>127</v>
      </c>
      <c r="B88" s="38" t="s">
        <v>31</v>
      </c>
      <c r="C88" s="34">
        <v>100366829372</v>
      </c>
      <c r="D88" s="33">
        <v>4</v>
      </c>
      <c r="E88" s="35" t="s">
        <v>59</v>
      </c>
      <c r="F88" s="35">
        <v>7.46</v>
      </c>
      <c r="G88" s="35">
        <v>150</v>
      </c>
      <c r="H88" s="35">
        <f t="shared" si="12"/>
        <v>30</v>
      </c>
      <c r="I88" s="36">
        <v>25</v>
      </c>
      <c r="J88" s="37">
        <f t="shared" si="13"/>
        <v>0</v>
      </c>
      <c r="K88" s="37">
        <f t="shared" si="14"/>
        <v>0</v>
      </c>
      <c r="L88" s="37">
        <f t="shared" si="15"/>
        <v>0</v>
      </c>
      <c r="M88" s="37">
        <f t="shared" si="16"/>
        <v>0</v>
      </c>
      <c r="N88" s="37">
        <f t="shared" si="17"/>
        <v>0</v>
      </c>
    </row>
    <row r="89" s="14" customFormat="1" ht="33" customHeight="1" spans="1:14">
      <c r="A89" s="32" t="s">
        <v>128</v>
      </c>
      <c r="B89" s="38" t="s">
        <v>31</v>
      </c>
      <c r="C89" s="34">
        <v>100366833458</v>
      </c>
      <c r="D89" s="33">
        <v>2</v>
      </c>
      <c r="E89" s="35" t="s">
        <v>125</v>
      </c>
      <c r="F89" s="35">
        <v>7.5</v>
      </c>
      <c r="G89" s="35">
        <v>450</v>
      </c>
      <c r="H89" s="35">
        <f t="shared" si="12"/>
        <v>30</v>
      </c>
      <c r="I89" s="36">
        <v>10</v>
      </c>
      <c r="J89" s="37">
        <f t="shared" si="13"/>
        <v>0</v>
      </c>
      <c r="K89" s="37">
        <f t="shared" si="14"/>
        <v>0</v>
      </c>
      <c r="L89" s="37">
        <f t="shared" si="15"/>
        <v>0</v>
      </c>
      <c r="M89" s="37">
        <f t="shared" si="16"/>
        <v>0</v>
      </c>
      <c r="N89" s="37">
        <f t="shared" si="17"/>
        <v>0</v>
      </c>
    </row>
    <row r="90" s="14" customFormat="1" ht="33" customHeight="1" spans="1:14">
      <c r="A90" s="32" t="s">
        <v>129</v>
      </c>
      <c r="B90" s="38" t="s">
        <v>31</v>
      </c>
      <c r="C90" s="34">
        <v>100366836780</v>
      </c>
      <c r="D90" s="33">
        <v>1</v>
      </c>
      <c r="E90" s="35" t="s">
        <v>40</v>
      </c>
      <c r="F90" s="35">
        <v>8</v>
      </c>
      <c r="G90" s="35">
        <v>300</v>
      </c>
      <c r="H90" s="35">
        <f t="shared" si="12"/>
        <v>30</v>
      </c>
      <c r="I90" s="36">
        <v>10</v>
      </c>
      <c r="J90" s="37">
        <f t="shared" si="13"/>
        <v>0</v>
      </c>
      <c r="K90" s="37">
        <f t="shared" si="14"/>
        <v>0</v>
      </c>
      <c r="L90" s="37">
        <f t="shared" si="15"/>
        <v>0</v>
      </c>
      <c r="M90" s="37">
        <f t="shared" si="16"/>
        <v>0</v>
      </c>
      <c r="N90" s="37">
        <f t="shared" si="17"/>
        <v>0</v>
      </c>
    </row>
    <row r="91" s="14" customFormat="1" ht="33" customHeight="1" spans="1:14">
      <c r="A91" s="32" t="s">
        <v>130</v>
      </c>
      <c r="B91" s="38" t="s">
        <v>31</v>
      </c>
      <c r="C91" s="34">
        <v>100366842120</v>
      </c>
      <c r="D91" s="33">
        <v>1</v>
      </c>
      <c r="E91" s="35" t="s">
        <v>40</v>
      </c>
      <c r="F91" s="35">
        <v>10</v>
      </c>
      <c r="G91" s="35">
        <v>300</v>
      </c>
      <c r="H91" s="35">
        <f t="shared" si="12"/>
        <v>30</v>
      </c>
      <c r="I91" s="36">
        <v>10</v>
      </c>
      <c r="J91" s="37">
        <f t="shared" si="13"/>
        <v>0</v>
      </c>
      <c r="K91" s="37">
        <f t="shared" si="14"/>
        <v>0</v>
      </c>
      <c r="L91" s="37">
        <f t="shared" si="15"/>
        <v>0</v>
      </c>
      <c r="M91" s="37">
        <f t="shared" si="16"/>
        <v>0</v>
      </c>
      <c r="N91" s="37">
        <f t="shared" si="17"/>
        <v>0</v>
      </c>
    </row>
    <row r="92" s="14" customFormat="1" ht="33" customHeight="1" spans="1:14">
      <c r="A92" s="32" t="s">
        <v>131</v>
      </c>
      <c r="B92" s="38" t="s">
        <v>31</v>
      </c>
      <c r="C92" s="34">
        <v>100278421335</v>
      </c>
      <c r="D92" s="33">
        <v>1</v>
      </c>
      <c r="E92" s="35" t="s">
        <v>40</v>
      </c>
      <c r="F92" s="35">
        <v>10</v>
      </c>
      <c r="G92" s="35">
        <v>300</v>
      </c>
      <c r="H92" s="35">
        <f t="shared" si="12"/>
        <v>30</v>
      </c>
      <c r="I92" s="36">
        <v>10</v>
      </c>
      <c r="J92" s="37">
        <f t="shared" si="13"/>
        <v>0</v>
      </c>
      <c r="K92" s="37">
        <f t="shared" si="14"/>
        <v>0</v>
      </c>
      <c r="L92" s="37">
        <f t="shared" si="15"/>
        <v>0</v>
      </c>
      <c r="M92" s="37">
        <f t="shared" si="16"/>
        <v>0</v>
      </c>
      <c r="N92" s="37">
        <f t="shared" si="17"/>
        <v>0</v>
      </c>
    </row>
    <row r="93" s="14" customFormat="1" ht="33" customHeight="1" spans="1:14">
      <c r="A93" s="32" t="s">
        <v>132</v>
      </c>
      <c r="B93" s="38" t="s">
        <v>31</v>
      </c>
      <c r="C93" s="34">
        <v>100278425367</v>
      </c>
      <c r="D93" s="33">
        <v>1</v>
      </c>
      <c r="E93" s="35" t="s">
        <v>40</v>
      </c>
      <c r="F93" s="35">
        <v>9</v>
      </c>
      <c r="G93" s="35">
        <v>300</v>
      </c>
      <c r="H93" s="35">
        <f t="shared" si="12"/>
        <v>30</v>
      </c>
      <c r="I93" s="36">
        <v>10</v>
      </c>
      <c r="J93" s="37">
        <f t="shared" si="13"/>
        <v>0</v>
      </c>
      <c r="K93" s="37">
        <f t="shared" si="14"/>
        <v>0</v>
      </c>
      <c r="L93" s="37">
        <f t="shared" si="15"/>
        <v>0</v>
      </c>
      <c r="M93" s="37">
        <f t="shared" si="16"/>
        <v>0</v>
      </c>
      <c r="N93" s="37">
        <f t="shared" si="17"/>
        <v>0</v>
      </c>
    </row>
    <row r="94" s="14" customFormat="1" ht="33" customHeight="1" spans="1:14">
      <c r="A94" s="32" t="s">
        <v>133</v>
      </c>
      <c r="B94" s="38" t="s">
        <v>31</v>
      </c>
      <c r="C94" s="34">
        <v>100278518073</v>
      </c>
      <c r="D94" s="33">
        <v>2</v>
      </c>
      <c r="E94" s="35" t="s">
        <v>104</v>
      </c>
      <c r="F94" s="35">
        <v>8.06</v>
      </c>
      <c r="G94" s="35">
        <v>180</v>
      </c>
      <c r="H94" s="35">
        <f t="shared" si="12"/>
        <v>30</v>
      </c>
      <c r="I94" s="36">
        <v>20</v>
      </c>
      <c r="J94" s="37">
        <f t="shared" si="13"/>
        <v>0</v>
      </c>
      <c r="K94" s="37">
        <f t="shared" si="14"/>
        <v>0</v>
      </c>
      <c r="L94" s="37">
        <f t="shared" si="15"/>
        <v>0</v>
      </c>
      <c r="M94" s="37">
        <f t="shared" si="16"/>
        <v>0</v>
      </c>
      <c r="N94" s="37">
        <f t="shared" si="17"/>
        <v>0</v>
      </c>
    </row>
    <row r="95" s="14" customFormat="1" ht="33" customHeight="1" spans="1:14">
      <c r="A95" s="32" t="s">
        <v>134</v>
      </c>
      <c r="B95" s="38" t="s">
        <v>31</v>
      </c>
      <c r="C95" s="34">
        <v>100366852820</v>
      </c>
      <c r="D95" s="33">
        <v>1</v>
      </c>
      <c r="E95" s="35" t="s">
        <v>49</v>
      </c>
      <c r="F95" s="35">
        <v>8.5</v>
      </c>
      <c r="G95" s="35">
        <v>480</v>
      </c>
      <c r="H95" s="35">
        <f t="shared" si="12"/>
        <v>30</v>
      </c>
      <c r="I95" s="36">
        <v>15</v>
      </c>
      <c r="J95" s="37">
        <f t="shared" si="13"/>
        <v>0</v>
      </c>
      <c r="K95" s="37">
        <f t="shared" si="14"/>
        <v>0</v>
      </c>
      <c r="L95" s="37">
        <f t="shared" si="15"/>
        <v>0</v>
      </c>
      <c r="M95" s="37">
        <f t="shared" si="16"/>
        <v>0</v>
      </c>
      <c r="N95" s="37">
        <f t="shared" si="17"/>
        <v>0</v>
      </c>
    </row>
    <row r="96" s="14" customFormat="1" ht="33" customHeight="1" spans="1:14">
      <c r="A96" s="32" t="s">
        <v>135</v>
      </c>
      <c r="B96" s="38" t="s">
        <v>31</v>
      </c>
      <c r="C96" s="34">
        <v>100366939940</v>
      </c>
      <c r="D96" s="33">
        <v>1</v>
      </c>
      <c r="E96" s="35" t="s">
        <v>49</v>
      </c>
      <c r="F96" s="35">
        <v>9</v>
      </c>
      <c r="G96" s="35">
        <v>320</v>
      </c>
      <c r="H96" s="35">
        <f t="shared" si="12"/>
        <v>20</v>
      </c>
      <c r="I96" s="36">
        <v>15</v>
      </c>
      <c r="J96" s="37">
        <f t="shared" si="13"/>
        <v>0</v>
      </c>
      <c r="K96" s="37">
        <f t="shared" si="14"/>
        <v>0</v>
      </c>
      <c r="L96" s="37">
        <f t="shared" si="15"/>
        <v>0</v>
      </c>
      <c r="M96" s="37">
        <f t="shared" si="16"/>
        <v>0</v>
      </c>
      <c r="N96" s="37">
        <f t="shared" si="17"/>
        <v>0</v>
      </c>
    </row>
    <row r="97" s="14" customFormat="1" ht="33" customHeight="1" spans="1:14">
      <c r="A97" s="32" t="s">
        <v>136</v>
      </c>
      <c r="B97" s="38" t="s">
        <v>31</v>
      </c>
      <c r="C97" s="34">
        <v>100278506215</v>
      </c>
      <c r="D97" s="33">
        <v>1</v>
      </c>
      <c r="E97" s="35" t="s">
        <v>29</v>
      </c>
      <c r="F97" s="35">
        <v>10.5</v>
      </c>
      <c r="G97" s="35">
        <v>600</v>
      </c>
      <c r="H97" s="35">
        <f t="shared" si="12"/>
        <v>30</v>
      </c>
      <c r="I97" s="36">
        <v>15</v>
      </c>
      <c r="J97" s="37">
        <f t="shared" si="13"/>
        <v>0</v>
      </c>
      <c r="K97" s="37">
        <f t="shared" si="14"/>
        <v>0</v>
      </c>
      <c r="L97" s="37">
        <f t="shared" si="15"/>
        <v>0</v>
      </c>
      <c r="M97" s="37">
        <f t="shared" si="16"/>
        <v>0</v>
      </c>
      <c r="N97" s="37">
        <f t="shared" si="17"/>
        <v>0</v>
      </c>
    </row>
    <row r="98" s="14" customFormat="1" ht="33" customHeight="1" spans="1:14">
      <c r="A98" s="32" t="s">
        <v>137</v>
      </c>
      <c r="B98" s="38" t="s">
        <v>31</v>
      </c>
      <c r="C98" s="34">
        <v>100278507493</v>
      </c>
      <c r="D98" s="33">
        <v>1</v>
      </c>
      <c r="E98" s="35" t="s">
        <v>29</v>
      </c>
      <c r="F98" s="35">
        <v>10.5</v>
      </c>
      <c r="G98" s="35">
        <v>400</v>
      </c>
      <c r="H98" s="35">
        <f t="shared" si="12"/>
        <v>20</v>
      </c>
      <c r="I98" s="36">
        <v>15</v>
      </c>
      <c r="J98" s="37">
        <f t="shared" si="13"/>
        <v>0</v>
      </c>
      <c r="K98" s="37">
        <f t="shared" si="14"/>
        <v>0</v>
      </c>
      <c r="L98" s="37">
        <f t="shared" si="15"/>
        <v>0</v>
      </c>
      <c r="M98" s="37">
        <f t="shared" si="16"/>
        <v>0</v>
      </c>
      <c r="N98" s="37">
        <f t="shared" si="17"/>
        <v>0</v>
      </c>
    </row>
    <row r="99" s="14" customFormat="1" ht="33" customHeight="1" spans="1:14">
      <c r="A99" s="32" t="s">
        <v>138</v>
      </c>
      <c r="B99" s="38" t="s">
        <v>31</v>
      </c>
      <c r="C99" s="34">
        <v>100278513771</v>
      </c>
      <c r="D99" s="33">
        <v>1</v>
      </c>
      <c r="E99" s="35" t="s">
        <v>49</v>
      </c>
      <c r="F99" s="35">
        <v>9</v>
      </c>
      <c r="G99" s="35">
        <v>320</v>
      </c>
      <c r="H99" s="35">
        <f t="shared" si="12"/>
        <v>20</v>
      </c>
      <c r="I99" s="36">
        <v>15</v>
      </c>
      <c r="J99" s="37">
        <f t="shared" si="13"/>
        <v>0</v>
      </c>
      <c r="K99" s="37">
        <f t="shared" si="14"/>
        <v>0</v>
      </c>
      <c r="L99" s="37">
        <f t="shared" si="15"/>
        <v>0</v>
      </c>
      <c r="M99" s="37">
        <f t="shared" si="16"/>
        <v>0</v>
      </c>
      <c r="N99" s="37">
        <f t="shared" si="17"/>
        <v>0</v>
      </c>
    </row>
    <row r="100" s="14" customFormat="1" ht="33" customHeight="1" spans="1:14">
      <c r="A100" s="41" t="s">
        <v>139</v>
      </c>
      <c r="B100" s="41"/>
      <c r="C100" s="41"/>
      <c r="D100" s="41"/>
      <c r="E100" s="41"/>
      <c r="F100" s="41"/>
      <c r="G100" s="41">
        <f>SUM(G5:G99)</f>
        <v>1381291</v>
      </c>
      <c r="H100" s="41">
        <f>SUM(H5:H99)</f>
        <v>88781</v>
      </c>
      <c r="I100" s="42"/>
      <c r="J100" s="37" t="s">
        <v>140</v>
      </c>
      <c r="K100" s="37" t="s">
        <v>140</v>
      </c>
      <c r="L100" s="37">
        <f>SUM(L5:L99)</f>
        <v>0</v>
      </c>
      <c r="M100" s="37">
        <f>SUM(M5:M99)</f>
        <v>0</v>
      </c>
      <c r="N100" s="37">
        <f>SUM(N5:N99)</f>
        <v>0</v>
      </c>
    </row>
  </sheetData>
  <autoFilter xmlns:etc="http://www.wps.cn/officeDocument/2017/etCustomData" ref="A3:N100" etc:filterBottomFollowUsedRange="0">
    <extLst/>
  </autoFilter>
  <mergeCells count="14">
    <mergeCell ref="A1:I1"/>
    <mergeCell ref="J1:N1"/>
    <mergeCell ref="J2:L2"/>
    <mergeCell ref="A100:C100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L3:L4"/>
  </mergeCells>
  <pageMargins left="0.75" right="0.75" top="1" bottom="1" header="0.5" footer="0.5"/>
  <headerFooter/>
  <ignoredErrors>
    <ignoredError sqref="C3:I3 C2 C4 C100 I100 E100:F100 A6:A7 A9:A76 A78:A99 G5:G99 E5:E99 E4:G4 A2:A4 E2:G2" numberStoredAsText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"/>
  <sheetViews>
    <sheetView workbookViewId="0">
      <pane xSplit="5" ySplit="2" topLeftCell="F66" activePane="bottomRight" state="frozen"/>
      <selection/>
      <selection pane="topRight"/>
      <selection pane="bottomLeft"/>
      <selection pane="bottomRight" activeCell="L73" sqref="L73"/>
    </sheetView>
  </sheetViews>
  <sheetFormatPr defaultColWidth="9" defaultRowHeight="14.4" outlineLevelCol="5"/>
  <cols>
    <col min="2" max="2" width="34.3796296296296" style="3" customWidth="1"/>
    <col min="3" max="3" width="9.62962962962963" style="4" customWidth="1"/>
    <col min="4" max="4" width="9" style="4"/>
    <col min="5" max="5" width="10.6296296296296" style="4" customWidth="1"/>
    <col min="6" max="6" width="31.1111111111111" customWidth="1"/>
  </cols>
  <sheetData>
    <row r="1" s="1" customFormat="1" ht="33" customHeight="1" spans="1:6">
      <c r="A1" s="5" t="s">
        <v>141</v>
      </c>
      <c r="B1" s="5"/>
      <c r="C1" s="5"/>
      <c r="D1" s="5"/>
      <c r="E1" s="5"/>
      <c r="F1" s="6" t="s">
        <v>2</v>
      </c>
    </row>
    <row r="2" s="2" customFormat="1" ht="33" customHeight="1" spans="1:6">
      <c r="A2" s="7" t="s">
        <v>142</v>
      </c>
      <c r="B2" s="7" t="s">
        <v>143</v>
      </c>
      <c r="C2" s="7" t="s">
        <v>17</v>
      </c>
      <c r="D2" s="7" t="s">
        <v>15</v>
      </c>
      <c r="E2" s="7" t="s">
        <v>144</v>
      </c>
      <c r="F2" s="8"/>
    </row>
    <row r="3" s="2" customFormat="1" ht="33" customHeight="1" spans="1:6">
      <c r="A3" s="9" t="s">
        <v>145</v>
      </c>
      <c r="B3" s="10" t="s">
        <v>146</v>
      </c>
      <c r="C3" s="11">
        <v>2430000</v>
      </c>
      <c r="D3" s="11">
        <v>300</v>
      </c>
      <c r="E3" s="11">
        <f t="shared" ref="E3:E66" si="0">ROUND(C3/D3,2)</f>
        <v>8100</v>
      </c>
      <c r="F3" s="12">
        <f>$E3*F$2</f>
        <v>0</v>
      </c>
    </row>
    <row r="4" s="2" customFormat="1" ht="33" customHeight="1" spans="1:6">
      <c r="A4" s="9" t="s">
        <v>147</v>
      </c>
      <c r="B4" s="10" t="s">
        <v>148</v>
      </c>
      <c r="C4" s="11">
        <v>176000</v>
      </c>
      <c r="D4" s="11">
        <v>5000</v>
      </c>
      <c r="E4" s="11">
        <f t="shared" si="0"/>
        <v>35.2</v>
      </c>
      <c r="F4" s="12">
        <f t="shared" ref="F4:F35" si="1">$E4*F$2</f>
        <v>0</v>
      </c>
    </row>
    <row r="5" s="2" customFormat="1" ht="33" customHeight="1" spans="1:6">
      <c r="A5" s="9" t="s">
        <v>149</v>
      </c>
      <c r="B5" s="10" t="s">
        <v>150</v>
      </c>
      <c r="C5" s="11">
        <v>5100</v>
      </c>
      <c r="D5" s="11">
        <v>12</v>
      </c>
      <c r="E5" s="11">
        <f t="shared" si="0"/>
        <v>425</v>
      </c>
      <c r="F5" s="12">
        <f t="shared" si="1"/>
        <v>0</v>
      </c>
    </row>
    <row r="6" s="2" customFormat="1" ht="33" customHeight="1" spans="1:6">
      <c r="A6" s="9" t="s">
        <v>151</v>
      </c>
      <c r="B6" s="10" t="s">
        <v>152</v>
      </c>
      <c r="C6" s="11">
        <v>4920</v>
      </c>
      <c r="D6" s="11">
        <v>12</v>
      </c>
      <c r="E6" s="11">
        <f t="shared" si="0"/>
        <v>410</v>
      </c>
      <c r="F6" s="12">
        <f t="shared" si="1"/>
        <v>0</v>
      </c>
    </row>
    <row r="7" s="2" customFormat="1" ht="33" customHeight="1" spans="1:6">
      <c r="A7" s="9" t="s">
        <v>153</v>
      </c>
      <c r="B7" s="10" t="s">
        <v>154</v>
      </c>
      <c r="C7" s="11">
        <v>21250</v>
      </c>
      <c r="D7" s="11">
        <v>250</v>
      </c>
      <c r="E7" s="11">
        <f t="shared" si="0"/>
        <v>85</v>
      </c>
      <c r="F7" s="12">
        <f t="shared" si="1"/>
        <v>0</v>
      </c>
    </row>
    <row r="8" s="2" customFormat="1" ht="33" customHeight="1" spans="1:6">
      <c r="A8" s="9" t="s">
        <v>155</v>
      </c>
      <c r="B8" s="10" t="s">
        <v>156</v>
      </c>
      <c r="C8" s="11">
        <v>4200</v>
      </c>
      <c r="D8" s="11">
        <v>12</v>
      </c>
      <c r="E8" s="11">
        <f t="shared" si="0"/>
        <v>350</v>
      </c>
      <c r="F8" s="12">
        <f t="shared" si="1"/>
        <v>0</v>
      </c>
    </row>
    <row r="9" s="2" customFormat="1" ht="33" customHeight="1" spans="1:6">
      <c r="A9" s="9" t="s">
        <v>157</v>
      </c>
      <c r="B9" s="10" t="s">
        <v>158</v>
      </c>
      <c r="C9" s="11">
        <v>2160</v>
      </c>
      <c r="D9" s="11">
        <v>12</v>
      </c>
      <c r="E9" s="11">
        <f t="shared" si="0"/>
        <v>180</v>
      </c>
      <c r="F9" s="12">
        <f t="shared" si="1"/>
        <v>0</v>
      </c>
    </row>
    <row r="10" s="2" customFormat="1" ht="33" customHeight="1" spans="1:6">
      <c r="A10" s="9" t="s">
        <v>159</v>
      </c>
      <c r="B10" s="10" t="s">
        <v>160</v>
      </c>
      <c r="C10" s="11">
        <v>16200</v>
      </c>
      <c r="D10" s="11">
        <v>20</v>
      </c>
      <c r="E10" s="11">
        <f t="shared" si="0"/>
        <v>810</v>
      </c>
      <c r="F10" s="12">
        <f t="shared" si="1"/>
        <v>0</v>
      </c>
    </row>
    <row r="11" s="2" customFormat="1" ht="33" customHeight="1" spans="1:6">
      <c r="A11" s="9" t="s">
        <v>161</v>
      </c>
      <c r="B11" s="10" t="s">
        <v>162</v>
      </c>
      <c r="C11" s="11">
        <v>19500</v>
      </c>
      <c r="D11" s="11">
        <v>100</v>
      </c>
      <c r="E11" s="11">
        <f t="shared" si="0"/>
        <v>195</v>
      </c>
      <c r="F11" s="12">
        <f t="shared" si="1"/>
        <v>0</v>
      </c>
    </row>
    <row r="12" s="2" customFormat="1" ht="33" customHeight="1" spans="1:6">
      <c r="A12" s="9" t="s">
        <v>163</v>
      </c>
      <c r="B12" s="10" t="s">
        <v>164</v>
      </c>
      <c r="C12" s="11">
        <v>206300</v>
      </c>
      <c r="D12" s="11">
        <v>100</v>
      </c>
      <c r="E12" s="11">
        <f t="shared" si="0"/>
        <v>2063</v>
      </c>
      <c r="F12" s="12">
        <f t="shared" si="1"/>
        <v>0</v>
      </c>
    </row>
    <row r="13" s="2" customFormat="1" ht="33" customHeight="1" spans="1:6">
      <c r="A13" s="9" t="s">
        <v>165</v>
      </c>
      <c r="B13" s="10" t="s">
        <v>166</v>
      </c>
      <c r="C13" s="11">
        <v>22500</v>
      </c>
      <c r="D13" s="11">
        <v>500</v>
      </c>
      <c r="E13" s="11">
        <f t="shared" si="0"/>
        <v>45</v>
      </c>
      <c r="F13" s="12">
        <f t="shared" si="1"/>
        <v>0</v>
      </c>
    </row>
    <row r="14" s="2" customFormat="1" ht="33" customHeight="1" spans="1:6">
      <c r="A14" s="9" t="s">
        <v>167</v>
      </c>
      <c r="B14" s="10" t="s">
        <v>168</v>
      </c>
      <c r="C14" s="11">
        <v>13920</v>
      </c>
      <c r="D14" s="11">
        <v>24</v>
      </c>
      <c r="E14" s="11">
        <f t="shared" si="0"/>
        <v>580</v>
      </c>
      <c r="F14" s="12">
        <f t="shared" si="1"/>
        <v>0</v>
      </c>
    </row>
    <row r="15" s="2" customFormat="1" ht="33" customHeight="1" spans="1:6">
      <c r="A15" s="9" t="s">
        <v>169</v>
      </c>
      <c r="B15" s="10" t="s">
        <v>170</v>
      </c>
      <c r="C15" s="11">
        <v>50000</v>
      </c>
      <c r="D15" s="11">
        <v>2000</v>
      </c>
      <c r="E15" s="11">
        <f t="shared" si="0"/>
        <v>25</v>
      </c>
      <c r="F15" s="12">
        <f t="shared" si="1"/>
        <v>0</v>
      </c>
    </row>
    <row r="16" s="2" customFormat="1" ht="33" customHeight="1" spans="1:6">
      <c r="A16" s="9" t="s">
        <v>171</v>
      </c>
      <c r="B16" s="10" t="s">
        <v>172</v>
      </c>
      <c r="C16" s="11">
        <v>7840</v>
      </c>
      <c r="D16" s="11">
        <v>4</v>
      </c>
      <c r="E16" s="11">
        <f t="shared" si="0"/>
        <v>1960</v>
      </c>
      <c r="F16" s="12">
        <f t="shared" si="1"/>
        <v>0</v>
      </c>
    </row>
    <row r="17" s="2" customFormat="1" ht="33" customHeight="1" spans="1:6">
      <c r="A17" s="9" t="s">
        <v>173</v>
      </c>
      <c r="B17" s="10" t="s">
        <v>174</v>
      </c>
      <c r="C17" s="11">
        <v>5940</v>
      </c>
      <c r="D17" s="11">
        <v>4</v>
      </c>
      <c r="E17" s="11">
        <f t="shared" si="0"/>
        <v>1485</v>
      </c>
      <c r="F17" s="12">
        <f t="shared" si="1"/>
        <v>0</v>
      </c>
    </row>
    <row r="18" s="2" customFormat="1" ht="33" customHeight="1" spans="1:6">
      <c r="A18" s="9" t="s">
        <v>175</v>
      </c>
      <c r="B18" s="10" t="s">
        <v>176</v>
      </c>
      <c r="C18" s="11">
        <v>1360</v>
      </c>
      <c r="D18" s="11">
        <v>4</v>
      </c>
      <c r="E18" s="11">
        <f t="shared" si="0"/>
        <v>340</v>
      </c>
      <c r="F18" s="12">
        <f t="shared" si="1"/>
        <v>0</v>
      </c>
    </row>
    <row r="19" s="2" customFormat="1" ht="33" customHeight="1" spans="1:6">
      <c r="A19" s="9" t="s">
        <v>177</v>
      </c>
      <c r="B19" s="10" t="s">
        <v>178</v>
      </c>
      <c r="C19" s="11">
        <v>13000</v>
      </c>
      <c r="D19" s="11">
        <v>250</v>
      </c>
      <c r="E19" s="11">
        <f t="shared" si="0"/>
        <v>52</v>
      </c>
      <c r="F19" s="12">
        <f t="shared" si="1"/>
        <v>0</v>
      </c>
    </row>
    <row r="20" s="2" customFormat="1" ht="33" customHeight="1" spans="1:6">
      <c r="A20" s="9" t="s">
        <v>179</v>
      </c>
      <c r="B20" s="10" t="s">
        <v>180</v>
      </c>
      <c r="C20" s="11">
        <v>20000</v>
      </c>
      <c r="D20" s="11">
        <v>250</v>
      </c>
      <c r="E20" s="11">
        <f t="shared" si="0"/>
        <v>80</v>
      </c>
      <c r="F20" s="12">
        <f t="shared" si="1"/>
        <v>0</v>
      </c>
    </row>
    <row r="21" s="2" customFormat="1" ht="33" customHeight="1" spans="1:6">
      <c r="A21" s="9" t="s">
        <v>181</v>
      </c>
      <c r="B21" s="10" t="s">
        <v>182</v>
      </c>
      <c r="C21" s="11">
        <v>55000</v>
      </c>
      <c r="D21" s="11">
        <v>25</v>
      </c>
      <c r="E21" s="11">
        <f t="shared" si="0"/>
        <v>2200</v>
      </c>
      <c r="F21" s="12">
        <f t="shared" si="1"/>
        <v>0</v>
      </c>
    </row>
    <row r="22" s="2" customFormat="1" ht="33" customHeight="1" spans="1:6">
      <c r="A22" s="9" t="s">
        <v>183</v>
      </c>
      <c r="B22" s="10" t="s">
        <v>184</v>
      </c>
      <c r="C22" s="11">
        <v>26250</v>
      </c>
      <c r="D22" s="11">
        <v>250</v>
      </c>
      <c r="E22" s="11">
        <f t="shared" si="0"/>
        <v>105</v>
      </c>
      <c r="F22" s="12">
        <f t="shared" si="1"/>
        <v>0</v>
      </c>
    </row>
    <row r="23" s="2" customFormat="1" ht="33" customHeight="1" spans="1:6">
      <c r="A23" s="9" t="s">
        <v>185</v>
      </c>
      <c r="B23" s="10" t="s">
        <v>186</v>
      </c>
      <c r="C23" s="11">
        <v>61000</v>
      </c>
      <c r="D23" s="11">
        <v>100</v>
      </c>
      <c r="E23" s="11">
        <f t="shared" si="0"/>
        <v>610</v>
      </c>
      <c r="F23" s="12">
        <f t="shared" si="1"/>
        <v>0</v>
      </c>
    </row>
    <row r="24" s="2" customFormat="1" ht="33" customHeight="1" spans="1:6">
      <c r="A24" s="9" t="s">
        <v>187</v>
      </c>
      <c r="B24" s="10" t="s">
        <v>188</v>
      </c>
      <c r="C24" s="11">
        <v>125760</v>
      </c>
      <c r="D24" s="11">
        <v>48</v>
      </c>
      <c r="E24" s="11">
        <f t="shared" si="0"/>
        <v>2620</v>
      </c>
      <c r="F24" s="12">
        <f t="shared" si="1"/>
        <v>0</v>
      </c>
    </row>
    <row r="25" s="2" customFormat="1" ht="33" customHeight="1" spans="1:6">
      <c r="A25" s="9" t="s">
        <v>189</v>
      </c>
      <c r="B25" s="10" t="s">
        <v>190</v>
      </c>
      <c r="C25" s="11">
        <v>172000</v>
      </c>
      <c r="D25" s="11">
        <v>100</v>
      </c>
      <c r="E25" s="11">
        <f t="shared" si="0"/>
        <v>1720</v>
      </c>
      <c r="F25" s="12">
        <f t="shared" si="1"/>
        <v>0</v>
      </c>
    </row>
    <row r="26" s="2" customFormat="1" ht="33" customHeight="1" spans="1:6">
      <c r="A26" s="9" t="s">
        <v>191</v>
      </c>
      <c r="B26" s="10" t="s">
        <v>192</v>
      </c>
      <c r="C26" s="11">
        <v>116000</v>
      </c>
      <c r="D26" s="11">
        <v>100</v>
      </c>
      <c r="E26" s="11">
        <f t="shared" si="0"/>
        <v>1160</v>
      </c>
      <c r="F26" s="12">
        <f t="shared" si="1"/>
        <v>0</v>
      </c>
    </row>
    <row r="27" s="2" customFormat="1" ht="33" customHeight="1" spans="1:6">
      <c r="A27" s="9" t="s">
        <v>193</v>
      </c>
      <c r="B27" s="10" t="s">
        <v>194</v>
      </c>
      <c r="C27" s="11">
        <v>7440</v>
      </c>
      <c r="D27" s="11">
        <v>48</v>
      </c>
      <c r="E27" s="11">
        <f t="shared" si="0"/>
        <v>155</v>
      </c>
      <c r="F27" s="12">
        <f t="shared" si="1"/>
        <v>0</v>
      </c>
    </row>
    <row r="28" s="2" customFormat="1" ht="33" customHeight="1" spans="1:6">
      <c r="A28" s="9" t="s">
        <v>195</v>
      </c>
      <c r="B28" s="10" t="s">
        <v>196</v>
      </c>
      <c r="C28" s="11">
        <v>3600</v>
      </c>
      <c r="D28" s="11">
        <v>48</v>
      </c>
      <c r="E28" s="11">
        <f t="shared" si="0"/>
        <v>75</v>
      </c>
      <c r="F28" s="12">
        <f t="shared" si="1"/>
        <v>0</v>
      </c>
    </row>
    <row r="29" s="2" customFormat="1" ht="33" customHeight="1" spans="1:6">
      <c r="A29" s="9" t="s">
        <v>197</v>
      </c>
      <c r="B29" s="10" t="s">
        <v>198</v>
      </c>
      <c r="C29" s="11">
        <v>331880</v>
      </c>
      <c r="D29" s="11">
        <v>20</v>
      </c>
      <c r="E29" s="11">
        <f t="shared" si="0"/>
        <v>16594</v>
      </c>
      <c r="F29" s="12">
        <f t="shared" si="1"/>
        <v>0</v>
      </c>
    </row>
    <row r="30" s="2" customFormat="1" ht="33" customHeight="1" spans="1:6">
      <c r="A30" s="9" t="s">
        <v>199</v>
      </c>
      <c r="B30" s="10" t="s">
        <v>200</v>
      </c>
      <c r="C30" s="11">
        <v>52000</v>
      </c>
      <c r="D30" s="11">
        <v>100</v>
      </c>
      <c r="E30" s="11">
        <f t="shared" si="0"/>
        <v>520</v>
      </c>
      <c r="F30" s="12">
        <f t="shared" si="1"/>
        <v>0</v>
      </c>
    </row>
    <row r="31" s="2" customFormat="1" ht="33" customHeight="1" spans="1:6">
      <c r="A31" s="9" t="s">
        <v>201</v>
      </c>
      <c r="B31" s="10" t="s">
        <v>202</v>
      </c>
      <c r="C31" s="11">
        <v>170000</v>
      </c>
      <c r="D31" s="11">
        <v>100</v>
      </c>
      <c r="E31" s="11">
        <f t="shared" si="0"/>
        <v>1700</v>
      </c>
      <c r="F31" s="12">
        <f t="shared" si="1"/>
        <v>0</v>
      </c>
    </row>
    <row r="32" s="2" customFormat="1" ht="33" customHeight="1" spans="1:6">
      <c r="A32" s="9" t="s">
        <v>203</v>
      </c>
      <c r="B32" s="10" t="s">
        <v>204</v>
      </c>
      <c r="C32" s="11">
        <v>21500</v>
      </c>
      <c r="D32" s="11">
        <v>100</v>
      </c>
      <c r="E32" s="11">
        <f t="shared" si="0"/>
        <v>215</v>
      </c>
      <c r="F32" s="12">
        <f t="shared" si="1"/>
        <v>0</v>
      </c>
    </row>
    <row r="33" s="2" customFormat="1" ht="33" customHeight="1" spans="1:6">
      <c r="A33" s="9" t="s">
        <v>205</v>
      </c>
      <c r="B33" s="10" t="s">
        <v>206</v>
      </c>
      <c r="C33" s="11">
        <v>3360</v>
      </c>
      <c r="D33" s="11">
        <v>12</v>
      </c>
      <c r="E33" s="11">
        <f t="shared" si="0"/>
        <v>280</v>
      </c>
      <c r="F33" s="12">
        <f t="shared" si="1"/>
        <v>0</v>
      </c>
    </row>
    <row r="34" s="2" customFormat="1" ht="33" customHeight="1" spans="1:6">
      <c r="A34" s="9" t="s">
        <v>207</v>
      </c>
      <c r="B34" s="10" t="s">
        <v>208</v>
      </c>
      <c r="C34" s="11">
        <v>4040</v>
      </c>
      <c r="D34" s="11">
        <v>4</v>
      </c>
      <c r="E34" s="11">
        <f t="shared" si="0"/>
        <v>1010</v>
      </c>
      <c r="F34" s="12">
        <f t="shared" si="1"/>
        <v>0</v>
      </c>
    </row>
    <row r="35" s="2" customFormat="1" ht="33" customHeight="1" spans="1:6">
      <c r="A35" s="9" t="s">
        <v>209</v>
      </c>
      <c r="B35" s="10" t="s">
        <v>210</v>
      </c>
      <c r="C35" s="11">
        <v>160</v>
      </c>
      <c r="D35" s="11">
        <v>4</v>
      </c>
      <c r="E35" s="11">
        <f t="shared" si="0"/>
        <v>40</v>
      </c>
      <c r="F35" s="12">
        <f t="shared" si="1"/>
        <v>0</v>
      </c>
    </row>
    <row r="36" s="2" customFormat="1" ht="33" customHeight="1" spans="1:6">
      <c r="A36" s="9" t="s">
        <v>211</v>
      </c>
      <c r="B36" s="10" t="s">
        <v>212</v>
      </c>
      <c r="C36" s="11">
        <v>3270</v>
      </c>
      <c r="D36" s="11">
        <v>3</v>
      </c>
      <c r="E36" s="11">
        <f t="shared" si="0"/>
        <v>1090</v>
      </c>
      <c r="F36" s="12">
        <f t="shared" ref="F36:F75" si="2">$E36*F$2</f>
        <v>0</v>
      </c>
    </row>
    <row r="37" s="2" customFormat="1" ht="33" customHeight="1" spans="1:6">
      <c r="A37" s="9" t="s">
        <v>213</v>
      </c>
      <c r="B37" s="10" t="s">
        <v>214</v>
      </c>
      <c r="C37" s="11">
        <v>45000</v>
      </c>
      <c r="D37" s="11">
        <v>25</v>
      </c>
      <c r="E37" s="11">
        <f t="shared" si="0"/>
        <v>1800</v>
      </c>
      <c r="F37" s="12">
        <f t="shared" si="2"/>
        <v>0</v>
      </c>
    </row>
    <row r="38" s="2" customFormat="1" ht="33" customHeight="1" spans="1:6">
      <c r="A38" s="9" t="s">
        <v>215</v>
      </c>
      <c r="B38" s="10" t="s">
        <v>216</v>
      </c>
      <c r="C38" s="11">
        <v>46400</v>
      </c>
      <c r="D38" s="11">
        <v>20</v>
      </c>
      <c r="E38" s="11">
        <f t="shared" si="0"/>
        <v>2320</v>
      </c>
      <c r="F38" s="12">
        <f t="shared" si="2"/>
        <v>0</v>
      </c>
    </row>
    <row r="39" s="2" customFormat="1" ht="33" customHeight="1" spans="1:6">
      <c r="A39" s="9" t="s">
        <v>217</v>
      </c>
      <c r="B39" s="10" t="s">
        <v>218</v>
      </c>
      <c r="C39" s="11">
        <v>51250</v>
      </c>
      <c r="D39" s="11">
        <v>25</v>
      </c>
      <c r="E39" s="11">
        <f t="shared" si="0"/>
        <v>2050</v>
      </c>
      <c r="F39" s="12">
        <f t="shared" si="2"/>
        <v>0</v>
      </c>
    </row>
    <row r="40" s="2" customFormat="1" ht="33" customHeight="1" spans="1:6">
      <c r="A40" s="9" t="s">
        <v>219</v>
      </c>
      <c r="B40" s="10" t="s">
        <v>220</v>
      </c>
      <c r="C40" s="11">
        <v>3250</v>
      </c>
      <c r="D40" s="11">
        <v>25</v>
      </c>
      <c r="E40" s="11">
        <f t="shared" si="0"/>
        <v>130</v>
      </c>
      <c r="F40" s="12">
        <f t="shared" si="2"/>
        <v>0</v>
      </c>
    </row>
    <row r="41" s="2" customFormat="1" ht="33" customHeight="1" spans="1:6">
      <c r="A41" s="9" t="s">
        <v>221</v>
      </c>
      <c r="B41" s="10" t="s">
        <v>222</v>
      </c>
      <c r="C41" s="11">
        <v>60000</v>
      </c>
      <c r="D41" s="11">
        <v>100</v>
      </c>
      <c r="E41" s="11">
        <f t="shared" si="0"/>
        <v>600</v>
      </c>
      <c r="F41" s="12">
        <f t="shared" si="2"/>
        <v>0</v>
      </c>
    </row>
    <row r="42" s="2" customFormat="1" ht="33" customHeight="1" spans="1:6">
      <c r="A42" s="9" t="s">
        <v>223</v>
      </c>
      <c r="B42" s="10" t="s">
        <v>224</v>
      </c>
      <c r="C42" s="11">
        <v>960</v>
      </c>
      <c r="D42" s="11">
        <v>12</v>
      </c>
      <c r="E42" s="11">
        <f t="shared" si="0"/>
        <v>80</v>
      </c>
      <c r="F42" s="12">
        <f t="shared" si="2"/>
        <v>0</v>
      </c>
    </row>
    <row r="43" s="2" customFormat="1" ht="33" customHeight="1" spans="1:6">
      <c r="A43" s="9" t="s">
        <v>225</v>
      </c>
      <c r="B43" s="10" t="s">
        <v>226</v>
      </c>
      <c r="C43" s="11">
        <v>20400</v>
      </c>
      <c r="D43" s="11">
        <v>20</v>
      </c>
      <c r="E43" s="11">
        <f t="shared" si="0"/>
        <v>1020</v>
      </c>
      <c r="F43" s="12">
        <f t="shared" si="2"/>
        <v>0</v>
      </c>
    </row>
    <row r="44" s="2" customFormat="1" ht="33" customHeight="1" spans="1:6">
      <c r="A44" s="9" t="s">
        <v>227</v>
      </c>
      <c r="B44" s="10" t="s">
        <v>228</v>
      </c>
      <c r="C44" s="11">
        <v>1080</v>
      </c>
      <c r="D44" s="11">
        <v>12</v>
      </c>
      <c r="E44" s="11">
        <f t="shared" si="0"/>
        <v>90</v>
      </c>
      <c r="F44" s="12">
        <f t="shared" si="2"/>
        <v>0</v>
      </c>
    </row>
    <row r="45" s="2" customFormat="1" ht="33" customHeight="1" spans="1:6">
      <c r="A45" s="9" t="s">
        <v>229</v>
      </c>
      <c r="B45" s="10" t="s">
        <v>230</v>
      </c>
      <c r="C45" s="11">
        <v>360</v>
      </c>
      <c r="D45" s="11">
        <v>12</v>
      </c>
      <c r="E45" s="11">
        <f t="shared" si="0"/>
        <v>30</v>
      </c>
      <c r="F45" s="12">
        <f t="shared" si="2"/>
        <v>0</v>
      </c>
    </row>
    <row r="46" s="2" customFormat="1" ht="33" customHeight="1" spans="1:6">
      <c r="A46" s="9" t="s">
        <v>231</v>
      </c>
      <c r="B46" s="10" t="s">
        <v>232</v>
      </c>
      <c r="C46" s="11">
        <v>2724</v>
      </c>
      <c r="D46" s="11">
        <v>12</v>
      </c>
      <c r="E46" s="11">
        <f t="shared" si="0"/>
        <v>227</v>
      </c>
      <c r="F46" s="12">
        <f t="shared" si="2"/>
        <v>0</v>
      </c>
    </row>
    <row r="47" s="2" customFormat="1" ht="33" customHeight="1" spans="1:6">
      <c r="A47" s="9" t="s">
        <v>233</v>
      </c>
      <c r="B47" s="10" t="s">
        <v>234</v>
      </c>
      <c r="C47" s="11">
        <v>28000</v>
      </c>
      <c r="D47" s="11">
        <v>250</v>
      </c>
      <c r="E47" s="11">
        <f t="shared" si="0"/>
        <v>112</v>
      </c>
      <c r="F47" s="12">
        <f t="shared" si="2"/>
        <v>0</v>
      </c>
    </row>
    <row r="48" s="2" customFormat="1" ht="33" customHeight="1" spans="1:6">
      <c r="A48" s="9" t="s">
        <v>235</v>
      </c>
      <c r="B48" s="10" t="s">
        <v>236</v>
      </c>
      <c r="C48" s="11">
        <v>24000</v>
      </c>
      <c r="D48" s="11">
        <v>300</v>
      </c>
      <c r="E48" s="11">
        <f t="shared" si="0"/>
        <v>80</v>
      </c>
      <c r="F48" s="12">
        <f t="shared" si="2"/>
        <v>0</v>
      </c>
    </row>
    <row r="49" s="2" customFormat="1" ht="33" customHeight="1" spans="1:6">
      <c r="A49" s="9" t="s">
        <v>237</v>
      </c>
      <c r="B49" s="10" t="s">
        <v>238</v>
      </c>
      <c r="C49" s="11">
        <v>42000</v>
      </c>
      <c r="D49" s="11">
        <v>300</v>
      </c>
      <c r="E49" s="11">
        <f t="shared" si="0"/>
        <v>140</v>
      </c>
      <c r="F49" s="12">
        <f t="shared" si="2"/>
        <v>0</v>
      </c>
    </row>
    <row r="50" s="2" customFormat="1" ht="33" customHeight="1" spans="1:6">
      <c r="A50" s="9" t="s">
        <v>239</v>
      </c>
      <c r="B50" s="10" t="s">
        <v>240</v>
      </c>
      <c r="C50" s="11">
        <v>27000</v>
      </c>
      <c r="D50" s="11">
        <v>300</v>
      </c>
      <c r="E50" s="11">
        <f t="shared" si="0"/>
        <v>90</v>
      </c>
      <c r="F50" s="12">
        <f t="shared" si="2"/>
        <v>0</v>
      </c>
    </row>
    <row r="51" s="2" customFormat="1" ht="33" customHeight="1" spans="1:6">
      <c r="A51" s="9" t="s">
        <v>241</v>
      </c>
      <c r="B51" s="10" t="s">
        <v>242</v>
      </c>
      <c r="C51" s="11">
        <v>686297</v>
      </c>
      <c r="D51" s="11">
        <v>100</v>
      </c>
      <c r="E51" s="11">
        <f t="shared" si="0"/>
        <v>6862.97</v>
      </c>
      <c r="F51" s="12">
        <f t="shared" si="2"/>
        <v>0</v>
      </c>
    </row>
    <row r="52" s="2" customFormat="1" ht="33" customHeight="1" spans="1:6">
      <c r="A52" s="9" t="s">
        <v>243</v>
      </c>
      <c r="B52" s="10" t="s">
        <v>244</v>
      </c>
      <c r="C52" s="11">
        <v>285000</v>
      </c>
      <c r="D52" s="11">
        <v>100</v>
      </c>
      <c r="E52" s="11">
        <f t="shared" si="0"/>
        <v>2850</v>
      </c>
      <c r="F52" s="12">
        <f t="shared" si="2"/>
        <v>0</v>
      </c>
    </row>
    <row r="53" s="2" customFormat="1" ht="33" customHeight="1" spans="1:6">
      <c r="A53" s="9" t="s">
        <v>245</v>
      </c>
      <c r="B53" s="10" t="s">
        <v>246</v>
      </c>
      <c r="C53" s="11">
        <v>132000</v>
      </c>
      <c r="D53" s="11">
        <v>100</v>
      </c>
      <c r="E53" s="11">
        <f t="shared" si="0"/>
        <v>1320</v>
      </c>
      <c r="F53" s="12">
        <f t="shared" si="2"/>
        <v>0</v>
      </c>
    </row>
    <row r="54" s="2" customFormat="1" ht="33" customHeight="1" spans="1:6">
      <c r="A54" s="9" t="s">
        <v>247</v>
      </c>
      <c r="B54" s="10" t="s">
        <v>248</v>
      </c>
      <c r="C54" s="11">
        <v>4200</v>
      </c>
      <c r="D54" s="11">
        <v>12</v>
      </c>
      <c r="E54" s="11">
        <f t="shared" si="0"/>
        <v>350</v>
      </c>
      <c r="F54" s="12">
        <f t="shared" si="2"/>
        <v>0</v>
      </c>
    </row>
    <row r="55" s="2" customFormat="1" ht="33" customHeight="1" spans="1:6">
      <c r="A55" s="9" t="s">
        <v>249</v>
      </c>
      <c r="B55" s="10" t="s">
        <v>250</v>
      </c>
      <c r="C55" s="11">
        <v>15840</v>
      </c>
      <c r="D55" s="11">
        <v>12</v>
      </c>
      <c r="E55" s="11">
        <f t="shared" si="0"/>
        <v>1320</v>
      </c>
      <c r="F55" s="12">
        <f t="shared" si="2"/>
        <v>0</v>
      </c>
    </row>
    <row r="56" s="2" customFormat="1" ht="33" customHeight="1" spans="1:6">
      <c r="A56" s="9" t="s">
        <v>251</v>
      </c>
      <c r="B56" s="10" t="s">
        <v>252</v>
      </c>
      <c r="C56" s="11">
        <v>14400</v>
      </c>
      <c r="D56" s="11">
        <v>12</v>
      </c>
      <c r="E56" s="11">
        <f t="shared" si="0"/>
        <v>1200</v>
      </c>
      <c r="F56" s="12">
        <f t="shared" si="2"/>
        <v>0</v>
      </c>
    </row>
    <row r="57" s="2" customFormat="1" ht="33" customHeight="1" spans="1:6">
      <c r="A57" s="9" t="s">
        <v>253</v>
      </c>
      <c r="B57" s="10" t="s">
        <v>254</v>
      </c>
      <c r="C57" s="11">
        <v>28680</v>
      </c>
      <c r="D57" s="11">
        <v>12</v>
      </c>
      <c r="E57" s="11">
        <f t="shared" si="0"/>
        <v>2390</v>
      </c>
      <c r="F57" s="12">
        <f t="shared" si="2"/>
        <v>0</v>
      </c>
    </row>
    <row r="58" s="2" customFormat="1" ht="33" customHeight="1" spans="1:6">
      <c r="A58" s="9" t="s">
        <v>255</v>
      </c>
      <c r="B58" s="10" t="s">
        <v>256</v>
      </c>
      <c r="C58" s="11">
        <v>528</v>
      </c>
      <c r="D58" s="11">
        <v>24</v>
      </c>
      <c r="E58" s="11">
        <f t="shared" si="0"/>
        <v>22</v>
      </c>
      <c r="F58" s="12">
        <f t="shared" si="2"/>
        <v>0</v>
      </c>
    </row>
    <row r="59" s="2" customFormat="1" ht="33" customHeight="1" spans="1:6">
      <c r="A59" s="9" t="s">
        <v>257</v>
      </c>
      <c r="B59" s="10" t="s">
        <v>258</v>
      </c>
      <c r="C59" s="11">
        <v>21840</v>
      </c>
      <c r="D59" s="11">
        <v>24</v>
      </c>
      <c r="E59" s="11">
        <f t="shared" si="0"/>
        <v>910</v>
      </c>
      <c r="F59" s="12">
        <f t="shared" si="2"/>
        <v>0</v>
      </c>
    </row>
    <row r="60" s="2" customFormat="1" ht="33" customHeight="1" spans="1:6">
      <c r="A60" s="9" t="s">
        <v>259</v>
      </c>
      <c r="B60" s="10" t="s">
        <v>260</v>
      </c>
      <c r="C60" s="11">
        <v>9600</v>
      </c>
      <c r="D60" s="11">
        <v>48</v>
      </c>
      <c r="E60" s="11">
        <f t="shared" si="0"/>
        <v>200</v>
      </c>
      <c r="F60" s="12">
        <f t="shared" si="2"/>
        <v>0</v>
      </c>
    </row>
    <row r="61" s="2" customFormat="1" ht="33" customHeight="1" spans="1:6">
      <c r="A61" s="9" t="s">
        <v>261</v>
      </c>
      <c r="B61" s="10" t="s">
        <v>262</v>
      </c>
      <c r="C61" s="11">
        <v>4320</v>
      </c>
      <c r="D61" s="11">
        <v>48</v>
      </c>
      <c r="E61" s="11">
        <f t="shared" si="0"/>
        <v>90</v>
      </c>
      <c r="F61" s="12">
        <f t="shared" si="2"/>
        <v>0</v>
      </c>
    </row>
    <row r="62" s="2" customFormat="1" ht="33" customHeight="1" spans="1:6">
      <c r="A62" s="9" t="s">
        <v>263</v>
      </c>
      <c r="B62" s="10" t="s">
        <v>264</v>
      </c>
      <c r="C62" s="11">
        <v>360</v>
      </c>
      <c r="D62" s="11">
        <v>12</v>
      </c>
      <c r="E62" s="11">
        <f t="shared" si="0"/>
        <v>30</v>
      </c>
      <c r="F62" s="12">
        <f t="shared" si="2"/>
        <v>0</v>
      </c>
    </row>
    <row r="63" s="2" customFormat="1" ht="33" customHeight="1" spans="1:6">
      <c r="A63" s="9" t="s">
        <v>265</v>
      </c>
      <c r="B63" s="10" t="s">
        <v>266</v>
      </c>
      <c r="C63" s="11">
        <v>1020</v>
      </c>
      <c r="D63" s="11">
        <v>12</v>
      </c>
      <c r="E63" s="11">
        <f t="shared" si="0"/>
        <v>85</v>
      </c>
      <c r="F63" s="12">
        <f t="shared" si="2"/>
        <v>0</v>
      </c>
    </row>
    <row r="64" s="2" customFormat="1" ht="33" customHeight="1" spans="1:6">
      <c r="A64" s="9" t="s">
        <v>267</v>
      </c>
      <c r="B64" s="10" t="s">
        <v>268</v>
      </c>
      <c r="C64" s="11">
        <v>540</v>
      </c>
      <c r="D64" s="11">
        <v>12</v>
      </c>
      <c r="E64" s="11">
        <f t="shared" si="0"/>
        <v>45</v>
      </c>
      <c r="F64" s="12">
        <f t="shared" si="2"/>
        <v>0</v>
      </c>
    </row>
    <row r="65" s="2" customFormat="1" ht="33" customHeight="1" spans="1:6">
      <c r="A65" s="9" t="s">
        <v>269</v>
      </c>
      <c r="B65" s="10" t="s">
        <v>270</v>
      </c>
      <c r="C65" s="11">
        <v>2520</v>
      </c>
      <c r="D65" s="11">
        <v>12</v>
      </c>
      <c r="E65" s="11">
        <f t="shared" si="0"/>
        <v>210</v>
      </c>
      <c r="F65" s="12">
        <f t="shared" si="2"/>
        <v>0</v>
      </c>
    </row>
    <row r="66" s="2" customFormat="1" ht="33" customHeight="1" spans="1:6">
      <c r="A66" s="9" t="s">
        <v>271</v>
      </c>
      <c r="B66" s="10" t="s">
        <v>272</v>
      </c>
      <c r="C66" s="11">
        <v>150200</v>
      </c>
      <c r="D66" s="11">
        <v>3000</v>
      </c>
      <c r="E66" s="11">
        <f t="shared" si="0"/>
        <v>50.07</v>
      </c>
      <c r="F66" s="12">
        <f t="shared" si="2"/>
        <v>0</v>
      </c>
    </row>
    <row r="67" s="2" customFormat="1" ht="33" customHeight="1" spans="1:6">
      <c r="A67" s="9" t="s">
        <v>273</v>
      </c>
      <c r="B67" s="10" t="s">
        <v>274</v>
      </c>
      <c r="C67" s="11">
        <v>200000</v>
      </c>
      <c r="D67" s="11">
        <v>50000</v>
      </c>
      <c r="E67" s="11">
        <f t="shared" ref="E67:E75" si="3">ROUND(C67/D67,2)</f>
        <v>4</v>
      </c>
      <c r="F67" s="12">
        <f t="shared" si="2"/>
        <v>0</v>
      </c>
    </row>
    <row r="68" s="2" customFormat="1" ht="33" customHeight="1" spans="1:6">
      <c r="A68" s="9" t="s">
        <v>275</v>
      </c>
      <c r="B68" s="10" t="s">
        <v>276</v>
      </c>
      <c r="C68" s="11">
        <v>480</v>
      </c>
      <c r="D68" s="11">
        <v>12</v>
      </c>
      <c r="E68" s="11">
        <f t="shared" si="3"/>
        <v>40</v>
      </c>
      <c r="F68" s="12">
        <f t="shared" si="2"/>
        <v>0</v>
      </c>
    </row>
    <row r="69" s="2" customFormat="1" ht="33" customHeight="1" spans="1:6">
      <c r="A69" s="9" t="s">
        <v>277</v>
      </c>
      <c r="B69" s="10" t="s">
        <v>278</v>
      </c>
      <c r="C69" s="11">
        <v>1000</v>
      </c>
      <c r="D69" s="11">
        <v>50</v>
      </c>
      <c r="E69" s="11">
        <f t="shared" si="3"/>
        <v>20</v>
      </c>
      <c r="F69" s="12">
        <f t="shared" si="2"/>
        <v>0</v>
      </c>
    </row>
    <row r="70" s="2" customFormat="1" ht="33" customHeight="1" spans="1:6">
      <c r="A70" s="9" t="s">
        <v>279</v>
      </c>
      <c r="B70" s="10" t="s">
        <v>280</v>
      </c>
      <c r="C70" s="11">
        <v>1000</v>
      </c>
      <c r="D70" s="11">
        <v>50</v>
      </c>
      <c r="E70" s="11">
        <f t="shared" si="3"/>
        <v>20</v>
      </c>
      <c r="F70" s="12">
        <f t="shared" si="2"/>
        <v>0</v>
      </c>
    </row>
    <row r="71" s="2" customFormat="1" ht="33" customHeight="1" spans="1:6">
      <c r="A71" s="9" t="s">
        <v>281</v>
      </c>
      <c r="B71" s="10" t="s">
        <v>282</v>
      </c>
      <c r="C71" s="11">
        <v>840</v>
      </c>
      <c r="D71" s="11">
        <v>24</v>
      </c>
      <c r="E71" s="11">
        <f t="shared" si="3"/>
        <v>35</v>
      </c>
      <c r="F71" s="12">
        <f t="shared" si="2"/>
        <v>0</v>
      </c>
    </row>
    <row r="72" s="2" customFormat="1" ht="33" customHeight="1" spans="1:6">
      <c r="A72" s="9" t="s">
        <v>283</v>
      </c>
      <c r="B72" s="10" t="s">
        <v>284</v>
      </c>
      <c r="C72" s="11">
        <v>2280</v>
      </c>
      <c r="D72" s="11">
        <v>12</v>
      </c>
      <c r="E72" s="11">
        <f t="shared" si="3"/>
        <v>190</v>
      </c>
      <c r="F72" s="12">
        <f t="shared" si="2"/>
        <v>0</v>
      </c>
    </row>
    <row r="73" s="2" customFormat="1" ht="33" customHeight="1" spans="1:6">
      <c r="A73" s="9" t="s">
        <v>285</v>
      </c>
      <c r="B73" s="10" t="s">
        <v>286</v>
      </c>
      <c r="C73" s="11">
        <v>2000</v>
      </c>
      <c r="D73" s="11">
        <v>100</v>
      </c>
      <c r="E73" s="11">
        <f t="shared" si="3"/>
        <v>20</v>
      </c>
      <c r="F73" s="12">
        <f t="shared" si="2"/>
        <v>0</v>
      </c>
    </row>
    <row r="74" s="2" customFormat="1" ht="33" customHeight="1" spans="1:6">
      <c r="A74" s="9" t="s">
        <v>287</v>
      </c>
      <c r="B74" s="10" t="s">
        <v>288</v>
      </c>
      <c r="C74" s="11">
        <v>5000</v>
      </c>
      <c r="D74" s="11">
        <v>250</v>
      </c>
      <c r="E74" s="11">
        <f t="shared" si="3"/>
        <v>20</v>
      </c>
      <c r="F74" s="12">
        <f t="shared" si="2"/>
        <v>0</v>
      </c>
    </row>
    <row r="75" s="2" customFormat="1" ht="33" customHeight="1" spans="1:6">
      <c r="A75" s="9" t="s">
        <v>289</v>
      </c>
      <c r="B75" s="10" t="s">
        <v>290</v>
      </c>
      <c r="C75" s="11">
        <v>5000</v>
      </c>
      <c r="D75" s="11">
        <v>250</v>
      </c>
      <c r="E75" s="11">
        <f t="shared" si="3"/>
        <v>20</v>
      </c>
      <c r="F75" s="12">
        <f t="shared" si="2"/>
        <v>0</v>
      </c>
    </row>
    <row r="76" s="2" customFormat="1" ht="33" customHeight="1" spans="1:6">
      <c r="A76" s="13" t="s">
        <v>139</v>
      </c>
      <c r="B76" s="13"/>
      <c r="C76" s="13">
        <f>SUM(C3:C75)</f>
        <v>6100819</v>
      </c>
      <c r="D76" s="13">
        <f>SUM(D3:D75)</f>
        <v>65617</v>
      </c>
      <c r="E76" s="13">
        <f>SUM(E3:E75)</f>
        <v>74387.24</v>
      </c>
      <c r="F76" s="13">
        <f>SUM(F3:F75)</f>
        <v>0</v>
      </c>
    </row>
  </sheetData>
  <mergeCells count="2">
    <mergeCell ref="A1:E1"/>
    <mergeCell ref="A76:B76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组套、上货数据</vt:lpstr>
      <vt:lpstr>下货数据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车侑蓝</cp:lastModifiedBy>
  <dcterms:created xsi:type="dcterms:W3CDTF">2025-04-29T06:06:00Z</dcterms:created>
  <dcterms:modified xsi:type="dcterms:W3CDTF">2026-08-25T02:17:27Z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F6444C54DA244C4DA86CEA082ACE023B_13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